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60" windowHeight="8925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'Лист1'!$A$1:$X$339</definedName>
  </definedNames>
  <calcPr fullCalcOnLoad="1"/>
</workbook>
</file>

<file path=xl/sharedStrings.xml><?xml version="1.0" encoding="utf-8"?>
<sst xmlns="http://schemas.openxmlformats.org/spreadsheetml/2006/main" count="1144" uniqueCount="445">
  <si>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</si>
  <si>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</si>
  <si>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</si>
  <si>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</si>
  <si>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</si>
  <si>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</si>
  <si>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</si>
  <si>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</si>
  <si>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</si>
  <si>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</si>
  <si>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</si>
  <si>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</si>
  <si>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</si>
  <si>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</si>
  <si>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</si>
  <si>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</si>
  <si>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</si>
  <si>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</si>
  <si>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</si>
  <si>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</si>
  <si>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</si>
  <si>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</si>
  <si>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</si>
  <si>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</si>
  <si>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</si>
  <si>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</si>
  <si>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</si>
  <si>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</si>
  <si>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</si>
  <si>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</si>
  <si>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</si>
  <si>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</si>
  <si>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</si>
  <si>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</si>
  <si>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</si>
  <si>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</si>
  <si>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</si>
  <si>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</si>
  <si>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</si>
  <si>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</si>
  <si>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</si>
  <si>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</si>
  <si>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</si>
  <si>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</si>
  <si>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</si>
  <si>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</si>
  <si>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</si>
  <si>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</si>
  <si>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</si>
  <si>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</si>
  <si>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</si>
  <si>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</si>
  <si>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</si>
  <si>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</si>
  <si>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</si>
  <si>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</si>
  <si>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</si>
  <si>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</si>
  <si>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</si>
  <si>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</si>
  <si>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</si>
  <si>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</si>
  <si>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</si>
  <si>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</si>
  <si>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</si>
  <si>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</si>
  <si>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</si>
  <si>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</si>
  <si>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</si>
  <si>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</si>
  <si>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</si>
  <si>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</si>
  <si>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</si>
  <si>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</si>
  <si>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</si>
  <si>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</si>
  <si>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</si>
  <si>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</si>
  <si>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</si>
  <si>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</si>
  <si>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</si>
  <si>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</si>
  <si>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</si>
  <si>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</si>
  <si>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</si>
  <si>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</si>
  <si>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</si>
  <si>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</si>
  <si>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</si>
  <si>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</si>
  <si>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</si>
  <si>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</si>
  <si>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</si>
  <si>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</si>
  <si>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</si>
  <si>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</si>
  <si>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</si>
  <si>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</si>
  <si>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</si>
  <si>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раз-</t>
  </si>
  <si>
    <t>Код</t>
  </si>
  <si>
    <t>вида</t>
  </si>
  <si>
    <t>расх.</t>
  </si>
  <si>
    <t xml:space="preserve">Код </t>
  </si>
  <si>
    <t>Начисления на оплату труда</t>
  </si>
  <si>
    <t>0100</t>
  </si>
  <si>
    <t>0501</t>
  </si>
  <si>
    <t xml:space="preserve">                                                                                                                 </t>
  </si>
  <si>
    <t>0500</t>
  </si>
  <si>
    <t>1.1.1</t>
  </si>
  <si>
    <t>1.1</t>
  </si>
  <si>
    <t>000</t>
  </si>
  <si>
    <t xml:space="preserve">Расходы на асфальтирование </t>
  </si>
  <si>
    <t>Расходы на установку ограждений</t>
  </si>
  <si>
    <t>Расходы на оборудование контейнерных площадок</t>
  </si>
  <si>
    <t>Расходы на снос деревьев-угроз</t>
  </si>
  <si>
    <t xml:space="preserve">Расходы на выполнение санитарных норм на территории МО </t>
  </si>
  <si>
    <t xml:space="preserve"> ОБРАЗОВАНИЕ</t>
  </si>
  <si>
    <t xml:space="preserve"> ЖИЛИЩНО-КОММУНАЛЬНОЕ ХОЗЯЙСТВО</t>
  </si>
  <si>
    <t>Расходы на военно-патриотические мероприятия для подростков</t>
  </si>
  <si>
    <t>ГРБС</t>
  </si>
  <si>
    <t>дела</t>
  </si>
  <si>
    <t>1</t>
  </si>
  <si>
    <t>ОБЩЕГОСУДАРСТВЕННЫЕ ВОПРОСЫ</t>
  </si>
  <si>
    <t>Руководство и управление  в сфере установленных функций</t>
  </si>
  <si>
    <t>Расходы</t>
  </si>
  <si>
    <t>Оплата труда и начисления на оплату труда</t>
  </si>
  <si>
    <t>Заработная плата</t>
  </si>
  <si>
    <t>1.2</t>
  </si>
  <si>
    <t>ФУНКЦИОНИРОВАНИЕ ЗАКОНОДАТЕЛЬНЫХ (ПРЕДСТАВИТЕЛЬНЫХ)</t>
  </si>
  <si>
    <t>0103</t>
  </si>
  <si>
    <t>1.2.1</t>
  </si>
  <si>
    <t>027</t>
  </si>
  <si>
    <t>0010000</t>
  </si>
  <si>
    <t>005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</si>
  <si>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</si>
  <si>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</si>
  <si>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</si>
  <si>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</si>
  <si>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</si>
  <si>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</si>
  <si>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</si>
  <si>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</si>
  <si>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</si>
  <si>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</si>
  <si>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1.3</t>
  </si>
  <si>
    <t>1.3.1</t>
  </si>
  <si>
    <t>1.4</t>
  </si>
  <si>
    <t>1.4.1</t>
  </si>
  <si>
    <t>РЕЗЕРВНЫЕ ФОНДЫ</t>
  </si>
  <si>
    <t>Резервные фонды органов местного самоуправления</t>
  </si>
  <si>
    <t>184</t>
  </si>
  <si>
    <t>3.1.1</t>
  </si>
  <si>
    <t>ПРЕДУПРЕЖДЕНИЕ И ЛИКВИДАЦИЯ ПОСЛЕДСТВИЙ ЧРЕЗВЫЧАЙНЫХ</t>
  </si>
  <si>
    <t>СИТУАЦИЙ И СТИХИЙНЫХ БЕДСТВИЙ, ГРАЖДАНСКАЯ ОБОРОНА</t>
  </si>
  <si>
    <t xml:space="preserve">Подготовка населения и организаций к действиям в чрезвычайной </t>
  </si>
  <si>
    <t>ситуации в мирное и военное время</t>
  </si>
  <si>
    <t>ЖИЛИЩНОЕ ХОЗЯЙСТВО</t>
  </si>
  <si>
    <t>Расходы на ремонт и содержание хоккейных площадок</t>
  </si>
  <si>
    <t>5</t>
  </si>
  <si>
    <t>5.1</t>
  </si>
  <si>
    <t>197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</si>
  <si>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</si>
  <si>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</si>
  <si>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</si>
  <si>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средств массовой информации</t>
  </si>
  <si>
    <t>ПЕРИОДИЧЕСКАЯ ПЕЧАТЬ И ИЗДАТЕЛЬСТВА</t>
  </si>
  <si>
    <t>Расходы на издание газеты "Вестник МО МО № 71"</t>
  </si>
  <si>
    <t>Прочие расходы в области информации</t>
  </si>
  <si>
    <t>7</t>
  </si>
  <si>
    <t>ЗДРАВООХРАНЕНИЕ И СПОРТ</t>
  </si>
  <si>
    <t>БОРЬБА С БЕСПРИЗОРНОСТЬЮ, ОПЕКА, ПОПЕЧИТЕЛЬСТВО</t>
  </si>
  <si>
    <t>Расходы на выплату пособий на детей, находящихся под опекой</t>
  </si>
  <si>
    <t>(попечительством) и детей, воспитывающихся в приемных семьях</t>
  </si>
  <si>
    <t>0000000</t>
  </si>
  <si>
    <t>ОРГАНОВ ГОСУДАРСТВЕННОЙ ВЛАСТИ И МЕСТНОГО САМОУПРАВЛЕНИЯ</t>
  </si>
  <si>
    <t>центральногоаппарата органов местного самоуправления</t>
  </si>
  <si>
    <t xml:space="preserve">Руководство и управление  в сфере установленных функций </t>
  </si>
  <si>
    <t>0113</t>
  </si>
  <si>
    <t xml:space="preserve">Резервные фонды </t>
  </si>
  <si>
    <t>0070000</t>
  </si>
  <si>
    <t>200</t>
  </si>
  <si>
    <t>290</t>
  </si>
  <si>
    <t>1.3.1.1</t>
  </si>
  <si>
    <t>1.4.1.1</t>
  </si>
  <si>
    <t>ДРУГИЕ ОБЩЕГОСУДАРСТВЕННЫЕ ВОПРОСЫ</t>
  </si>
  <si>
    <t>0115</t>
  </si>
  <si>
    <t xml:space="preserve">Реализация государственных функций связанных с гос. управлением </t>
  </si>
  <si>
    <t>0092000</t>
  </si>
  <si>
    <t>0092001</t>
  </si>
  <si>
    <t xml:space="preserve">НАЦИОНАЛЬНАЯ БЕЗОПАСНОСТЬ И ПРАВООХРАНИТЕЛЬНАЯ </t>
  </si>
  <si>
    <t xml:space="preserve"> ДЕЯТЕЛЬНОСТЬ</t>
  </si>
  <si>
    <t>0300</t>
  </si>
  <si>
    <t>2</t>
  </si>
  <si>
    <t>2.1</t>
  </si>
  <si>
    <t>0309</t>
  </si>
  <si>
    <t>2.1.1</t>
  </si>
  <si>
    <t>Мероприятия по предупреждение и ликвидация последствий</t>
  </si>
  <si>
    <t>чрезвычайных ситуаций и стихийных бедствий</t>
  </si>
  <si>
    <t>2.1.1.1</t>
  </si>
  <si>
    <t>Предупреждение и ликвидация последствий чрезвычайных ситуаций</t>
  </si>
  <si>
    <t>и стихийных бедствий природного и техногенного характера</t>
  </si>
  <si>
    <t>260</t>
  </si>
  <si>
    <t>226</t>
  </si>
  <si>
    <t>261</t>
  </si>
  <si>
    <t>2.1.2</t>
  </si>
  <si>
    <t>Мероприятия по гражданской обороне</t>
  </si>
  <si>
    <t>2190000</t>
  </si>
  <si>
    <t>2.1.2.1</t>
  </si>
  <si>
    <t>3.1</t>
  </si>
  <si>
    <t>Поддержка жилищного хозяйства</t>
  </si>
  <si>
    <t>3.1.1.1</t>
  </si>
  <si>
    <t>Субсидии</t>
  </si>
  <si>
    <t>240</t>
  </si>
  <si>
    <t>242</t>
  </si>
  <si>
    <t>Безвозмезные и безвозвратные перечисления организациям</t>
  </si>
  <si>
    <t>Безвозмезные и безвозвратные перечисления организациям, за</t>
  </si>
  <si>
    <t>исключением государственных и муниципальных организаций</t>
  </si>
  <si>
    <t>3.2.1</t>
  </si>
  <si>
    <t>3.2.1.1</t>
  </si>
  <si>
    <t>3.2.1.1.1</t>
  </si>
  <si>
    <t>КОММУНАЛЬНОЕ ХОЗЯЙСТВО</t>
  </si>
  <si>
    <t>Поддержка коммунального хозяйства</t>
  </si>
  <si>
    <t>0502</t>
  </si>
  <si>
    <t>3510000</t>
  </si>
  <si>
    <t>Расходы на благоустройство внутридворовых территорий МО</t>
  </si>
  <si>
    <t>3510010</t>
  </si>
  <si>
    <t>3.2.1.1.2</t>
  </si>
  <si>
    <t>3.2.1.1.3</t>
  </si>
  <si>
    <t>3.2.1.1.4</t>
  </si>
  <si>
    <t>3.2.1.1.5</t>
  </si>
  <si>
    <t>3510011</t>
  </si>
  <si>
    <t>3510012</t>
  </si>
  <si>
    <t>3510013</t>
  </si>
  <si>
    <t>3510014</t>
  </si>
  <si>
    <t>3510015</t>
  </si>
  <si>
    <t>3510020</t>
  </si>
  <si>
    <t>3510021</t>
  </si>
  <si>
    <t>3510022</t>
  </si>
  <si>
    <t>3510023</t>
  </si>
  <si>
    <t>3510024</t>
  </si>
  <si>
    <t>3.2.1.2</t>
  </si>
  <si>
    <t>3.2.1.2.1</t>
  </si>
  <si>
    <t>3.2.1.2.2</t>
  </si>
  <si>
    <t>3.2.1.2.3</t>
  </si>
  <si>
    <t>3.2.1.2.4</t>
  </si>
  <si>
    <t>Обеспечение санитарно-эпидемиологического благополучия населения</t>
  </si>
  <si>
    <t>3.2.1.3</t>
  </si>
  <si>
    <t>3.2.1.3.1</t>
  </si>
  <si>
    <t>3510030</t>
  </si>
  <si>
    <t>3510031</t>
  </si>
  <si>
    <t>Расходы на установку и содержание детских и спортивных площадок</t>
  </si>
  <si>
    <t>3.2</t>
  </si>
  <si>
    <t>4</t>
  </si>
  <si>
    <t>4.1</t>
  </si>
  <si>
    <t>4.1.1</t>
  </si>
  <si>
    <t>0700</t>
  </si>
  <si>
    <t>0707</t>
  </si>
  <si>
    <t>4310000</t>
  </si>
  <si>
    <t>Проведение мероприятий для детей и молодежи</t>
  </si>
  <si>
    <t>447</t>
  </si>
  <si>
    <t>4.1.1.1</t>
  </si>
  <si>
    <t xml:space="preserve">Мероприятия по организации оздоровительной кампании детей и </t>
  </si>
  <si>
    <t>подростков</t>
  </si>
  <si>
    <t>4.1.2</t>
  </si>
  <si>
    <t>4320000</t>
  </si>
  <si>
    <t>Оздоровление детей и подростков</t>
  </si>
  <si>
    <t>4.1.2.1</t>
  </si>
  <si>
    <t>Социальное обеспечение</t>
  </si>
  <si>
    <t>262</t>
  </si>
  <si>
    <t>Пособия по социальной помощи населению</t>
  </si>
  <si>
    <t>4320001</t>
  </si>
  <si>
    <t>Расходы на проведение летней оздоровительной кампании для детей,</t>
  </si>
  <si>
    <t>находящихся под опекой</t>
  </si>
  <si>
    <t>452</t>
  </si>
  <si>
    <t>ДРУГИЕ ВОПРОСЫ В ОБЛАСТИ ОБРАЗОВАНИЯ</t>
  </si>
  <si>
    <t>4.2</t>
  </si>
  <si>
    <t>0709</t>
  </si>
  <si>
    <t>КУЛЬТУРА, КИНЕМАТОГРАФИЯ И СРЕДСТВА МАССОВОЙ ИНФОРМАЦИИ</t>
  </si>
  <si>
    <t>0800</t>
  </si>
  <si>
    <t>0801</t>
  </si>
  <si>
    <t>Мероприятия в сфере культуры, кинематографии и средств массовой</t>
  </si>
  <si>
    <t>информации</t>
  </si>
  <si>
    <t>5.1.1</t>
  </si>
  <si>
    <t>Государственная поддержка в сфере культуры, кинематографии и</t>
  </si>
  <si>
    <t>4500000</t>
  </si>
  <si>
    <t>453</t>
  </si>
  <si>
    <t>4500001</t>
  </si>
  <si>
    <t>5.1.1.1</t>
  </si>
  <si>
    <t>5.2</t>
  </si>
  <si>
    <t>0804</t>
  </si>
  <si>
    <t>Периодические издания, утвержденные органами законодательной</t>
  </si>
  <si>
    <t>и исполнительной власти</t>
  </si>
  <si>
    <t>5.2.1</t>
  </si>
  <si>
    <t>4570000</t>
  </si>
  <si>
    <t>5.2.1.1</t>
  </si>
  <si>
    <t>5.2.1.2</t>
  </si>
  <si>
    <t>6</t>
  </si>
  <si>
    <t>6.1</t>
  </si>
  <si>
    <t>0900</t>
  </si>
  <si>
    <t>6.1.1</t>
  </si>
  <si>
    <t>6.1.1.1</t>
  </si>
  <si>
    <t>7.1</t>
  </si>
  <si>
    <t>7.1.1</t>
  </si>
  <si>
    <t>Мероприятия по борьбе с беспризорностью, по опеке и попечительству</t>
  </si>
  <si>
    <t>7.1.1.1</t>
  </si>
  <si>
    <t>Другие пособия и компенсации</t>
  </si>
  <si>
    <t>755</t>
  </si>
  <si>
    <t>5110001</t>
  </si>
  <si>
    <t>1004</t>
  </si>
  <si>
    <t>220</t>
  </si>
  <si>
    <t>210</t>
  </si>
  <si>
    <t>211</t>
  </si>
  <si>
    <t>213</t>
  </si>
  <si>
    <t>Заработная плата (зам. Главы)</t>
  </si>
  <si>
    <t>Прочие выплаты (депутаты)</t>
  </si>
  <si>
    <t>212</t>
  </si>
  <si>
    <t>0104</t>
  </si>
  <si>
    <t>042</t>
  </si>
  <si>
    <t>1.2.2</t>
  </si>
  <si>
    <t>221</t>
  </si>
  <si>
    <t>222</t>
  </si>
  <si>
    <t>223</t>
  </si>
  <si>
    <t>224</t>
  </si>
  <si>
    <t>225</t>
  </si>
  <si>
    <t>300</t>
  </si>
  <si>
    <t>310</t>
  </si>
  <si>
    <t>340</t>
  </si>
  <si>
    <t>0902</t>
  </si>
  <si>
    <t>СПОРТ И ФИЗИЧЕСКАЯ КУЛЬТУРА</t>
  </si>
  <si>
    <t>Мероприятия в области здравоохранения, спорта и физической</t>
  </si>
  <si>
    <t>культуры</t>
  </si>
  <si>
    <t>5120000</t>
  </si>
  <si>
    <t>455</t>
  </si>
  <si>
    <t>Физкультурно-оздоровительная работа и спортивные мероприятия</t>
  </si>
  <si>
    <t>Организация и проведение спортивно-массовых мероприятий</t>
  </si>
  <si>
    <t>5120001</t>
  </si>
  <si>
    <t>Организация и проведение зрелищных и праздничных мероприятий</t>
  </si>
  <si>
    <t>4500002</t>
  </si>
  <si>
    <t>Организация и проведение досуговых мероприятий для детей и</t>
  </si>
  <si>
    <t>подростков, проживающих на территории МО</t>
  </si>
  <si>
    <t>4500003</t>
  </si>
  <si>
    <t>Расходы на ремонт кодовых замков</t>
  </si>
  <si>
    <t xml:space="preserve">Расходы на озеленение </t>
  </si>
  <si>
    <t>3.2.1.3.2</t>
  </si>
  <si>
    <t xml:space="preserve">Расходы на проведение субботников </t>
  </si>
  <si>
    <t>Расходы на устройство детских площадок</t>
  </si>
  <si>
    <t>Расходы на устройство спортивных площадок</t>
  </si>
  <si>
    <t>Расходы на ремонт детских и спортивных площадок</t>
  </si>
  <si>
    <t>целевой</t>
  </si>
  <si>
    <t>ФУНКЦИОНИРОВАНИЕ ПРАВИТЕЛЬСТВА РФ, ВЫСШИХ ОРГАНОВ ИСПОЛНИТЕЛЬНОЙ</t>
  </si>
  <si>
    <t>ВЛАСТИ СУБЪЕКТОВ РФ, МЕСТНЫХ АДМИНИСТРАЦИЙ</t>
  </si>
  <si>
    <t>1.1.1.1</t>
  </si>
  <si>
    <t>1.2.1.1</t>
  </si>
  <si>
    <t>1.2.2.1</t>
  </si>
  <si>
    <t>1.2.2.2</t>
  </si>
  <si>
    <t>1.1.1.1.2</t>
  </si>
  <si>
    <t>1.1.1.1.1</t>
  </si>
  <si>
    <t>1.2.1.1.1</t>
  </si>
  <si>
    <t>1.2.1.1.2</t>
  </si>
  <si>
    <t>1.2.2.1.1</t>
  </si>
  <si>
    <t>1.2.2.1.2</t>
  </si>
  <si>
    <t>1.2.2.1.3</t>
  </si>
  <si>
    <t>1.2.2.1.1.1</t>
  </si>
  <si>
    <t>1.2.2.1.1.2</t>
  </si>
  <si>
    <t>1.2.2.1.2.1</t>
  </si>
  <si>
    <t>1.2.2.1.2.2</t>
  </si>
  <si>
    <t>1.2.2.1.2.3</t>
  </si>
  <si>
    <t>1.2.2.1.2.4</t>
  </si>
  <si>
    <t>1.2.2.1.2.5</t>
  </si>
  <si>
    <t>1.2.2.1.2.6</t>
  </si>
  <si>
    <t>экон.</t>
  </si>
  <si>
    <t>5.1.1.2</t>
  </si>
  <si>
    <t>5.1.1.3</t>
  </si>
  <si>
    <t>971</t>
  </si>
  <si>
    <t>Приложение 2</t>
  </si>
  <si>
    <t>центрального аппарата органов местного самоуправления</t>
  </si>
  <si>
    <t>1.1.3.2.1</t>
  </si>
  <si>
    <t>1.1.3.2.2</t>
  </si>
  <si>
    <t>в том числе:</t>
  </si>
  <si>
    <t>0000</t>
  </si>
  <si>
    <t xml:space="preserve">                                                            Муниципального Совета и Администрации МО  </t>
  </si>
  <si>
    <t xml:space="preserve">                ВЕДОМСТВЕННАЯ СТРУКТУРА РАСХОДОВ МЕСТНОГО БЮДЖЕТА МО МО № 71</t>
  </si>
  <si>
    <t>Расходы на осуществление поддержки деятельности граждан, общественных</t>
  </si>
  <si>
    <t>объединений, участвующих в охране общественного порядка на территории МО</t>
  </si>
  <si>
    <t>Организация мероприятий по сохранению местных традиций и обрядов</t>
  </si>
  <si>
    <t>РАСХОДЫ МО МО № 71</t>
  </si>
  <si>
    <t>2180000</t>
  </si>
  <si>
    <t xml:space="preserve">Расходы </t>
  </si>
  <si>
    <t>Финансирование мероприятий по ЧС</t>
  </si>
  <si>
    <t>2180001</t>
  </si>
  <si>
    <t>2.1.2.1.1</t>
  </si>
  <si>
    <t>2190001</t>
  </si>
  <si>
    <t>7.1.1.2</t>
  </si>
  <si>
    <t>Финансирование мероприятий по ГО</t>
  </si>
  <si>
    <t>7.1.1.2.1</t>
  </si>
  <si>
    <t>7.1.1.1.1</t>
  </si>
  <si>
    <t>План</t>
  </si>
  <si>
    <t>2006г,</t>
  </si>
  <si>
    <t>т.руб</t>
  </si>
  <si>
    <t>Расходы на услуги банка при выплате пособий опекаемым</t>
  </si>
  <si>
    <t>241</t>
  </si>
  <si>
    <t>Безвозмезные и безвозвратные перечисления государственным</t>
  </si>
  <si>
    <t xml:space="preserve"> и муниципальным организациям</t>
  </si>
  <si>
    <t>6 мес,</t>
  </si>
  <si>
    <t>3510032</t>
  </si>
  <si>
    <t>3.2.1.1.6</t>
  </si>
  <si>
    <t>Расходы на мощение</t>
  </si>
  <si>
    <t>3510016</t>
  </si>
  <si>
    <t xml:space="preserve"> 2006 года (по состоянию на 25.08.2006г)</t>
  </si>
  <si>
    <t>законодательной (представительной) власти органов местного самоуправления</t>
  </si>
  <si>
    <t xml:space="preserve">Руководство и управление  в сфере установленных функций Главы </t>
  </si>
  <si>
    <t xml:space="preserve">Руководство и управление  в сфере установленных функций членов </t>
  </si>
  <si>
    <t>исполнительной власти местного самоуправления</t>
  </si>
  <si>
    <t>Примеч.</t>
  </si>
  <si>
    <t>0102</t>
  </si>
  <si>
    <t>010</t>
  </si>
  <si>
    <t>ФУНКЦИОНИРОВАНИЕ ВЫСШЕГО ДОЛЖНОСТНОГО ЛИЦА СУБЪЕКТА</t>
  </si>
  <si>
    <t>РОССИЙСКОЙ ФЕДЕРАЦИИ  И МЕСТНОГО САМОУПРАВЛЕНИЯ</t>
  </si>
  <si>
    <t>муниципального образования</t>
  </si>
  <si>
    <t>1.2.1.1.3</t>
  </si>
  <si>
    <t>1.3.1.1.1</t>
  </si>
  <si>
    <t>1.3.1.1.2</t>
  </si>
  <si>
    <t>1.3.2</t>
  </si>
  <si>
    <t>1.3.2.1</t>
  </si>
  <si>
    <t>1.3.2.1.1</t>
  </si>
  <si>
    <t>1.3.2.1.1.1</t>
  </si>
  <si>
    <t>1.3.2.1.1.2</t>
  </si>
  <si>
    <t>1.3.2.1.2</t>
  </si>
  <si>
    <t>1.3.2.1.2.1</t>
  </si>
  <si>
    <t>1.3.2.1.2.2</t>
  </si>
  <si>
    <t>1.3.2.1.2.3</t>
  </si>
  <si>
    <t>1.3.2.1.2.4</t>
  </si>
  <si>
    <t>1.3.2.1.2.5</t>
  </si>
  <si>
    <t>1.3.2.1.2.6</t>
  </si>
  <si>
    <t>1.3.2.1.3</t>
  </si>
  <si>
    <t>1.3.2.2.2</t>
  </si>
  <si>
    <t>1.3.2.2</t>
  </si>
  <si>
    <t>1.3.2.2.1</t>
  </si>
  <si>
    <t>1.5</t>
  </si>
  <si>
    <t>1.5.1</t>
  </si>
  <si>
    <t>1.5.1.1</t>
  </si>
  <si>
    <t xml:space="preserve">           от 24 августа 2006 г. № 39</t>
  </si>
  <si>
    <t>Глава  МО  МО  № 71                                                                             Р.А.Яхин</t>
  </si>
  <si>
    <t>к решению Муниципального Совета МО МО № 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</si>
</sst>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</numFmts>
  <fonts count="27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19" fillId="0" borderId="20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0" xfId="0" applyFont="1" applyBorder="1" applyAlignment="1">
      <alignment horizontal="left"/>
    </xf>
    <xf numFmtId="49" fontId="19" fillId="0" borderId="25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19" fillId="0" borderId="2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19" fillId="0" borderId="0" xfId="0" applyFont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20" fillId="0" borderId="2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16" xfId="0" applyNumberFormat="1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16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0" fontId="18" fillId="0" borderId="32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9" fillId="0" borderId="0" xfId="2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2"/>
  <sheetViews>
    <sheetView tabSelected="1" zoomScaleSheetLayoutView="100" workbookViewId="0" topLeftCell="A1">
      <selection activeCell="H2" sqref="H2"/>
    </sheetView>
  </sheetViews>
  <sheetFormatPr defaultColWidth="9.00390625" defaultRowHeight="12.75"/>
  <cols>
    <col min="1" max="1" width="8.25390625" style="34" customWidth="1"/>
    <col min="2" max="2" width="69.75390625" style="0" customWidth="1"/>
    <col min="3" max="3" width="4.875" style="0" customWidth="1"/>
    <col min="4" max="4" width="5.00390625" style="0" customWidth="1"/>
    <col min="5" max="5" width="8.375" style="0" customWidth="1"/>
    <col min="6" max="6" width="4.625" style="22" customWidth="1"/>
    <col min="7" max="7" width="6.125" style="18" customWidth="1"/>
    <col min="8" max="8" width="8.25390625" style="18" customWidth="1"/>
    <col min="9" max="9" width="6.75390625" style="18" hidden="1" customWidth="1"/>
    <col min="10" max="10" width="10.125" style="18" customWidth="1"/>
    <col min="11" max="11" width="11.25390625" style="0" customWidth="1"/>
    <col min="12" max="12" width="10.375" style="0" customWidth="1"/>
    <col min="13" max="17" width="9.25390625" style="0" customWidth="1"/>
    <col min="18" max="18" width="9.375" style="0" customWidth="1"/>
    <col min="19" max="19" width="8.125" style="0" customWidth="1"/>
    <col min="20" max="20" width="7.875" style="0" customWidth="1"/>
    <col min="21" max="21" width="9.00390625" style="0" customWidth="1"/>
    <col min="22" max="22" width="7.75390625" style="0" customWidth="1"/>
    <col min="23" max="23" width="11.125" style="0" customWidth="1"/>
    <col min="24" max="24" width="7.875" style="0" customWidth="1"/>
    <col min="25" max="26" width="5.625" style="0" customWidth="1"/>
    <col min="27" max="27" width="5.75390625" style="0" customWidth="1"/>
    <col min="28" max="28" width="6.125" style="0" customWidth="1"/>
    <col min="29" max="29" width="6.625" style="0" customWidth="1"/>
    <col min="30" max="30" width="6.00390625" style="0" customWidth="1"/>
    <col min="31" max="31" width="5.375" style="0" customWidth="1"/>
    <col min="32" max="32" width="6.125" style="0" customWidth="1"/>
    <col min="33" max="33" width="7.125" style="0" customWidth="1"/>
    <col min="34" max="34" width="6.375" style="0" customWidth="1"/>
    <col min="35" max="35" width="5.375" style="0" customWidth="1"/>
    <col min="36" max="36" width="5.75390625" style="0" customWidth="1"/>
    <col min="37" max="38" width="5.875" style="0" customWidth="1"/>
    <col min="39" max="39" width="5.75390625" style="0" customWidth="1"/>
    <col min="40" max="40" width="5.375" style="0" customWidth="1"/>
    <col min="41" max="41" width="5.625" style="0" customWidth="1"/>
  </cols>
  <sheetData>
    <row r="1" spans="1:42" ht="12" customHeight="1">
      <c r="A1" s="37"/>
      <c r="B1" s="28"/>
      <c r="C1" s="28"/>
      <c r="D1" s="28"/>
      <c r="E1" s="142"/>
      <c r="F1" s="143"/>
      <c r="G1" s="144"/>
      <c r="H1" s="241" t="s">
        <v>375</v>
      </c>
      <c r="I1" s="144"/>
      <c r="J1" s="144"/>
      <c r="K1" s="145"/>
      <c r="L1" s="131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</row>
    <row r="2" spans="1:42" ht="12.75" customHeight="1">
      <c r="A2" s="132"/>
      <c r="C2" s="133"/>
      <c r="D2" s="133"/>
      <c r="E2" s="146"/>
      <c r="F2" s="147"/>
      <c r="G2" s="148"/>
      <c r="H2" s="269" t="s">
        <v>444</v>
      </c>
      <c r="I2" s="269"/>
      <c r="J2" s="148"/>
      <c r="K2" s="14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spans="1:42" ht="14.25" customHeight="1">
      <c r="A3" s="37"/>
      <c r="B3" s="134" t="s">
        <v>107</v>
      </c>
      <c r="C3" s="134"/>
      <c r="D3" s="134"/>
      <c r="E3" s="148"/>
      <c r="F3" s="147"/>
      <c r="G3" s="136"/>
      <c r="H3" s="269" t="s">
        <v>442</v>
      </c>
      <c r="I3" s="269"/>
      <c r="J3" s="136"/>
      <c r="K3" s="149"/>
      <c r="L3" s="135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</row>
    <row r="4" spans="25:42" ht="7.5" customHeight="1"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</row>
    <row r="5" spans="1:42" ht="17.25" customHeight="1">
      <c r="A5" s="37"/>
      <c r="B5" s="320" t="s">
        <v>382</v>
      </c>
      <c r="C5" s="41"/>
      <c r="D5" s="41"/>
      <c r="E5" s="41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42" ht="17.25" customHeight="1">
      <c r="A6" s="37"/>
      <c r="B6" s="278" t="s">
        <v>381</v>
      </c>
      <c r="C6" s="312"/>
      <c r="D6" s="312"/>
      <c r="E6" s="312"/>
      <c r="F6" s="313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</row>
    <row r="7" spans="1:42" ht="17.25" customHeight="1">
      <c r="A7" s="37"/>
      <c r="B7" s="315" t="s">
        <v>409</v>
      </c>
      <c r="C7" s="312"/>
      <c r="D7" s="312"/>
      <c r="E7" s="312"/>
      <c r="F7" s="313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1:42" ht="7.5" customHeight="1">
      <c r="A8" s="37"/>
      <c r="B8" s="314"/>
      <c r="C8" s="26"/>
      <c r="D8" s="26"/>
      <c r="E8" s="26"/>
      <c r="H8" s="130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</row>
    <row r="9" spans="2:42" ht="3" customHeight="1" thickBot="1">
      <c r="B9" s="241"/>
      <c r="C9" s="68"/>
      <c r="H9" s="130"/>
      <c r="K9" s="130"/>
      <c r="L9" s="67"/>
      <c r="M9" s="67"/>
      <c r="N9" s="67"/>
      <c r="O9" s="67"/>
      <c r="P9" s="331"/>
      <c r="Q9" s="67"/>
      <c r="R9" s="67"/>
      <c r="S9" s="67"/>
      <c r="T9" s="67"/>
      <c r="U9" s="67"/>
      <c r="V9" s="67"/>
      <c r="W9" s="67"/>
      <c r="X9" s="67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</row>
    <row r="10" spans="1:42" ht="12" customHeight="1">
      <c r="A10" s="124" t="s">
        <v>23</v>
      </c>
      <c r="B10" s="121" t="s">
        <v>0</v>
      </c>
      <c r="C10" s="123" t="s">
        <v>100</v>
      </c>
      <c r="D10" s="117" t="s">
        <v>100</v>
      </c>
      <c r="E10" s="98" t="s">
        <v>100</v>
      </c>
      <c r="F10" s="118" t="s">
        <v>100</v>
      </c>
      <c r="G10" s="98" t="s">
        <v>103</v>
      </c>
      <c r="H10" s="117" t="s">
        <v>397</v>
      </c>
      <c r="I10" s="117" t="s">
        <v>397</v>
      </c>
      <c r="J10" s="121"/>
      <c r="K10" s="154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</row>
    <row r="11" spans="1:42" ht="10.5" customHeight="1">
      <c r="A11" s="125" t="s">
        <v>24</v>
      </c>
      <c r="B11" s="122"/>
      <c r="C11" s="97" t="s">
        <v>120</v>
      </c>
      <c r="D11" s="94" t="s">
        <v>99</v>
      </c>
      <c r="E11" s="97" t="s">
        <v>349</v>
      </c>
      <c r="F11" s="119" t="s">
        <v>101</v>
      </c>
      <c r="G11" s="97" t="s">
        <v>371</v>
      </c>
      <c r="H11" s="94" t="s">
        <v>398</v>
      </c>
      <c r="I11" s="94" t="s">
        <v>404</v>
      </c>
      <c r="J11" s="94" t="s">
        <v>414</v>
      </c>
      <c r="K11" s="154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</row>
    <row r="12" spans="1:42" ht="11.25" customHeight="1" thickBot="1">
      <c r="A12" s="126"/>
      <c r="B12" s="101"/>
      <c r="C12" s="100"/>
      <c r="D12" s="95" t="s">
        <v>121</v>
      </c>
      <c r="E12" s="113" t="s">
        <v>1</v>
      </c>
      <c r="F12" s="120" t="s">
        <v>102</v>
      </c>
      <c r="G12" s="113" t="s">
        <v>1</v>
      </c>
      <c r="H12" s="95" t="s">
        <v>399</v>
      </c>
      <c r="I12" s="95" t="s">
        <v>399</v>
      </c>
      <c r="J12" s="95"/>
      <c r="K12" s="97"/>
      <c r="L12" s="97"/>
      <c r="M12" s="97"/>
      <c r="N12" s="97"/>
      <c r="O12" s="97"/>
      <c r="P12" s="153"/>
      <c r="Q12" s="153"/>
      <c r="R12" s="153"/>
      <c r="S12" s="153"/>
      <c r="T12" s="153"/>
      <c r="U12" s="153"/>
      <c r="V12" s="153"/>
      <c r="W12" s="153"/>
      <c r="X12" s="153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</row>
    <row r="13" spans="1:42" s="3" customFormat="1" ht="12" customHeight="1" thickBot="1">
      <c r="A13" s="115">
        <v>1</v>
      </c>
      <c r="B13" s="110">
        <v>2</v>
      </c>
      <c r="C13" s="93">
        <v>3</v>
      </c>
      <c r="D13" s="93">
        <v>4</v>
      </c>
      <c r="E13" s="111">
        <v>5</v>
      </c>
      <c r="F13" s="93">
        <v>6</v>
      </c>
      <c r="G13" s="96">
        <v>7</v>
      </c>
      <c r="H13" s="93">
        <v>8</v>
      </c>
      <c r="I13" s="291">
        <v>9</v>
      </c>
      <c r="J13" s="93">
        <v>9</v>
      </c>
      <c r="K13" s="97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72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</row>
    <row r="14" spans="1:42" s="3" customFormat="1" ht="15.75" customHeight="1">
      <c r="A14" s="275"/>
      <c r="B14" s="123" t="s">
        <v>386</v>
      </c>
      <c r="C14" s="292">
        <v>971</v>
      </c>
      <c r="D14" s="169" t="s">
        <v>380</v>
      </c>
      <c r="E14" s="140" t="s">
        <v>174</v>
      </c>
      <c r="F14" s="169" t="s">
        <v>111</v>
      </c>
      <c r="G14" s="168" t="s">
        <v>111</v>
      </c>
      <c r="H14" s="159">
        <f>SUM(H242)</f>
        <v>40775</v>
      </c>
      <c r="I14" s="159" t="e">
        <f>SUM(I242)</f>
        <v>#REF!</v>
      </c>
      <c r="J14" s="159"/>
      <c r="K14" s="164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33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s="3" customFormat="1" ht="12" customHeight="1">
      <c r="A15" s="152"/>
      <c r="B15" s="311" t="s">
        <v>379</v>
      </c>
      <c r="C15" s="99"/>
      <c r="D15" s="114"/>
      <c r="E15" s="255"/>
      <c r="F15" s="114"/>
      <c r="G15" s="279"/>
      <c r="H15" s="99"/>
      <c r="I15" s="99"/>
      <c r="J15" s="99"/>
      <c r="K15" s="334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33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s="8" customFormat="1" ht="12" customHeight="1">
      <c r="A16" s="155" t="s">
        <v>122</v>
      </c>
      <c r="B16" s="208" t="s">
        <v>123</v>
      </c>
      <c r="C16" s="276" t="s">
        <v>374</v>
      </c>
      <c r="D16" s="169" t="s">
        <v>105</v>
      </c>
      <c r="E16" s="140" t="s">
        <v>174</v>
      </c>
      <c r="F16" s="169" t="s">
        <v>111</v>
      </c>
      <c r="G16" s="168" t="s">
        <v>111</v>
      </c>
      <c r="H16" s="170">
        <f>SUM(H18,H28,H57,H86,H94)</f>
        <v>10847</v>
      </c>
      <c r="I16" s="170" t="e">
        <f>SUM(I28,I57,I86,I94)</f>
        <v>#REF!</v>
      </c>
      <c r="J16" s="170"/>
      <c r="K16" s="164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8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s="8" customFormat="1" ht="12" customHeight="1">
      <c r="A17" s="211"/>
      <c r="B17" s="209"/>
      <c r="C17" s="277"/>
      <c r="D17" s="181"/>
      <c r="E17" s="171"/>
      <c r="F17" s="181"/>
      <c r="G17" s="203"/>
      <c r="H17" s="159"/>
      <c r="I17" s="159"/>
      <c r="J17" s="159"/>
      <c r="K17" s="164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8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s="8" customFormat="1" ht="12" customHeight="1">
      <c r="A18" s="235" t="s">
        <v>110</v>
      </c>
      <c r="B18" s="139" t="s">
        <v>417</v>
      </c>
      <c r="C18" s="295">
        <v>971</v>
      </c>
      <c r="D18" s="165" t="s">
        <v>415</v>
      </c>
      <c r="E18" s="167" t="s">
        <v>174</v>
      </c>
      <c r="F18" s="165" t="s">
        <v>111</v>
      </c>
      <c r="G18" s="196" t="s">
        <v>111</v>
      </c>
      <c r="H18" s="178">
        <f>SUM(H20)</f>
        <v>449</v>
      </c>
      <c r="I18" s="178" t="e">
        <f>SUM(I20)</f>
        <v>#REF!</v>
      </c>
      <c r="J18" s="178"/>
      <c r="K18" s="164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8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42" s="8" customFormat="1" ht="12" customHeight="1">
      <c r="A19" s="212"/>
      <c r="B19" s="138" t="s">
        <v>418</v>
      </c>
      <c r="C19" s="106"/>
      <c r="D19" s="166"/>
      <c r="E19" s="182"/>
      <c r="F19" s="166"/>
      <c r="G19" s="281"/>
      <c r="H19" s="191"/>
      <c r="I19" s="191"/>
      <c r="J19" s="191"/>
      <c r="K19" s="164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8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42" s="8" customFormat="1" ht="12" customHeight="1">
      <c r="A20" s="231" t="s">
        <v>109</v>
      </c>
      <c r="B20" s="199" t="s">
        <v>124</v>
      </c>
      <c r="C20" s="293">
        <v>971</v>
      </c>
      <c r="D20" s="162" t="s">
        <v>415</v>
      </c>
      <c r="E20" s="161" t="s">
        <v>133</v>
      </c>
      <c r="F20" s="162" t="s">
        <v>111</v>
      </c>
      <c r="G20" s="280" t="s">
        <v>111</v>
      </c>
      <c r="H20" s="159">
        <f>SUM(H21,H29)</f>
        <v>449</v>
      </c>
      <c r="I20" s="159" t="e">
        <f>SUM(I21,I29,#REF!)</f>
        <v>#REF!</v>
      </c>
      <c r="J20" s="159"/>
      <c r="K20" s="164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8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42" s="8" customFormat="1" ht="12" customHeight="1">
      <c r="A21" s="235" t="s">
        <v>109</v>
      </c>
      <c r="B21" s="219" t="s">
        <v>411</v>
      </c>
      <c r="C21" s="295">
        <v>971</v>
      </c>
      <c r="D21" s="165" t="s">
        <v>415</v>
      </c>
      <c r="E21" s="167" t="s">
        <v>133</v>
      </c>
      <c r="F21" s="165" t="s">
        <v>416</v>
      </c>
      <c r="G21" s="196" t="s">
        <v>111</v>
      </c>
      <c r="H21" s="178">
        <f>SUM(H23)</f>
        <v>449</v>
      </c>
      <c r="I21" s="178">
        <f>SUM(I23)</f>
        <v>215</v>
      </c>
      <c r="J21" s="178"/>
      <c r="K21" s="164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8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42" s="8" customFormat="1" ht="12" customHeight="1">
      <c r="A22" s="155"/>
      <c r="B22" s="204" t="s">
        <v>419</v>
      </c>
      <c r="C22" s="297"/>
      <c r="D22" s="169"/>
      <c r="E22" s="140"/>
      <c r="F22" s="169"/>
      <c r="G22" s="168"/>
      <c r="H22" s="170"/>
      <c r="I22" s="170"/>
      <c r="J22" s="170"/>
      <c r="K22" s="164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8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s="8" customFormat="1" ht="12" customHeight="1">
      <c r="A23" s="155" t="s">
        <v>109</v>
      </c>
      <c r="B23" s="204" t="s">
        <v>125</v>
      </c>
      <c r="C23" s="297">
        <v>971</v>
      </c>
      <c r="D23" s="169" t="s">
        <v>415</v>
      </c>
      <c r="E23" s="171" t="s">
        <v>133</v>
      </c>
      <c r="F23" s="181" t="s">
        <v>416</v>
      </c>
      <c r="G23" s="171" t="s">
        <v>181</v>
      </c>
      <c r="H23" s="170">
        <f>SUM(H24)</f>
        <v>449</v>
      </c>
      <c r="I23" s="170">
        <f>SUM(I24)</f>
        <v>215</v>
      </c>
      <c r="J23" s="170"/>
      <c r="K23" s="164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8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s="8" customFormat="1" ht="12" customHeight="1">
      <c r="A24" s="231" t="s">
        <v>352</v>
      </c>
      <c r="B24" s="205" t="s">
        <v>126</v>
      </c>
      <c r="C24" s="295">
        <v>971</v>
      </c>
      <c r="D24" s="169" t="s">
        <v>415</v>
      </c>
      <c r="E24" s="161" t="s">
        <v>133</v>
      </c>
      <c r="F24" s="162" t="s">
        <v>416</v>
      </c>
      <c r="G24" s="168" t="s">
        <v>181</v>
      </c>
      <c r="H24" s="159">
        <f>SUM(H25,H26)</f>
        <v>449</v>
      </c>
      <c r="I24" s="159">
        <f>SUM(I25,I26)</f>
        <v>215</v>
      </c>
      <c r="J24" s="159"/>
      <c r="K24" s="164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8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s="8" customFormat="1" ht="12" customHeight="1">
      <c r="A25" s="236" t="s">
        <v>357</v>
      </c>
      <c r="B25" s="200" t="s">
        <v>127</v>
      </c>
      <c r="C25" s="298">
        <v>971</v>
      </c>
      <c r="D25" s="166" t="s">
        <v>415</v>
      </c>
      <c r="E25" s="174" t="s">
        <v>133</v>
      </c>
      <c r="F25" s="193" t="s">
        <v>416</v>
      </c>
      <c r="G25" s="281" t="s">
        <v>312</v>
      </c>
      <c r="H25" s="183">
        <v>365</v>
      </c>
      <c r="I25" s="183">
        <v>175</v>
      </c>
      <c r="J25" s="183"/>
      <c r="K25" s="164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8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s="8" customFormat="1" ht="12" customHeight="1">
      <c r="A26" s="236" t="s">
        <v>356</v>
      </c>
      <c r="B26" s="218" t="s">
        <v>104</v>
      </c>
      <c r="C26" s="298">
        <v>971</v>
      </c>
      <c r="D26" s="166" t="s">
        <v>415</v>
      </c>
      <c r="E26" s="176" t="s">
        <v>133</v>
      </c>
      <c r="F26" s="175" t="s">
        <v>416</v>
      </c>
      <c r="G26" s="281" t="s">
        <v>313</v>
      </c>
      <c r="H26" s="177">
        <v>84</v>
      </c>
      <c r="I26" s="177">
        <v>40</v>
      </c>
      <c r="J26" s="177"/>
      <c r="K26" s="164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8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1:42" s="8" customFormat="1" ht="8.25" customHeight="1">
      <c r="A27" s="236"/>
      <c r="B27" s="218"/>
      <c r="C27" s="298"/>
      <c r="D27" s="175"/>
      <c r="E27" s="172"/>
      <c r="F27" s="173"/>
      <c r="G27" s="283"/>
      <c r="H27" s="177"/>
      <c r="I27" s="177"/>
      <c r="J27" s="177"/>
      <c r="K27" s="164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8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</row>
    <row r="28" spans="1:42" s="24" customFormat="1" ht="12" customHeight="1">
      <c r="A28" s="235" t="s">
        <v>128</v>
      </c>
      <c r="B28" s="139" t="s">
        <v>129</v>
      </c>
      <c r="C28" s="295">
        <v>971</v>
      </c>
      <c r="D28" s="165" t="s">
        <v>130</v>
      </c>
      <c r="E28" s="167" t="s">
        <v>174</v>
      </c>
      <c r="F28" s="165" t="s">
        <v>111</v>
      </c>
      <c r="G28" s="196" t="s">
        <v>111</v>
      </c>
      <c r="H28" s="178">
        <f>SUM(H30)</f>
        <v>2503</v>
      </c>
      <c r="I28" s="178" t="e">
        <f>SUM(I30)</f>
        <v>#REF!</v>
      </c>
      <c r="J28" s="178"/>
      <c r="K28" s="164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8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</row>
    <row r="29" spans="1:42" ht="12" customHeight="1">
      <c r="A29" s="212"/>
      <c r="B29" s="138" t="s">
        <v>175</v>
      </c>
      <c r="C29" s="106"/>
      <c r="D29" s="166"/>
      <c r="E29" s="182"/>
      <c r="F29" s="166"/>
      <c r="G29" s="281"/>
      <c r="H29" s="191"/>
      <c r="I29" s="191"/>
      <c r="J29" s="191"/>
      <c r="K29" s="164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</row>
    <row r="30" spans="1:42" ht="12" customHeight="1">
      <c r="A30" s="231" t="s">
        <v>131</v>
      </c>
      <c r="B30" s="199" t="s">
        <v>124</v>
      </c>
      <c r="C30" s="293">
        <v>971</v>
      </c>
      <c r="D30" s="162" t="s">
        <v>130</v>
      </c>
      <c r="E30" s="161" t="s">
        <v>133</v>
      </c>
      <c r="F30" s="162" t="s">
        <v>111</v>
      </c>
      <c r="G30" s="280" t="s">
        <v>111</v>
      </c>
      <c r="H30" s="159">
        <f>SUM(H31,H39)</f>
        <v>2503</v>
      </c>
      <c r="I30" s="159" t="e">
        <f>SUM(#REF!,I31,I39)</f>
        <v>#REF!</v>
      </c>
      <c r="J30" s="159"/>
      <c r="K30" s="164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</row>
    <row r="31" spans="1:42" ht="12" customHeight="1">
      <c r="A31" s="235" t="s">
        <v>131</v>
      </c>
      <c r="B31" s="202" t="s">
        <v>412</v>
      </c>
      <c r="C31" s="295">
        <v>971</v>
      </c>
      <c r="D31" s="165" t="s">
        <v>130</v>
      </c>
      <c r="E31" s="167" t="s">
        <v>133</v>
      </c>
      <c r="F31" s="165" t="s">
        <v>132</v>
      </c>
      <c r="G31" s="196" t="s">
        <v>111</v>
      </c>
      <c r="H31" s="178">
        <f>SUM(H33)</f>
        <v>559</v>
      </c>
      <c r="I31" s="178">
        <f>SUM(I33)</f>
        <v>245</v>
      </c>
      <c r="J31" s="178"/>
      <c r="K31" s="164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</row>
    <row r="32" spans="1:42" ht="12" customHeight="1">
      <c r="A32" s="155"/>
      <c r="B32" s="204" t="s">
        <v>410</v>
      </c>
      <c r="C32" s="297"/>
      <c r="D32" s="169"/>
      <c r="E32" s="140"/>
      <c r="F32" s="169"/>
      <c r="G32" s="168"/>
      <c r="H32" s="170"/>
      <c r="I32" s="170"/>
      <c r="J32" s="170"/>
      <c r="K32" s="164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</row>
    <row r="33" spans="1:42" ht="12" customHeight="1">
      <c r="A33" s="155" t="s">
        <v>131</v>
      </c>
      <c r="B33" s="204" t="s">
        <v>125</v>
      </c>
      <c r="C33" s="297">
        <v>971</v>
      </c>
      <c r="D33" s="169" t="s">
        <v>130</v>
      </c>
      <c r="E33" s="140" t="s">
        <v>133</v>
      </c>
      <c r="F33" s="169" t="s">
        <v>132</v>
      </c>
      <c r="G33" s="168" t="s">
        <v>181</v>
      </c>
      <c r="H33" s="170">
        <f>SUM(H34)</f>
        <v>559</v>
      </c>
      <c r="I33" s="170">
        <f>SUM(I34)</f>
        <v>245</v>
      </c>
      <c r="J33" s="170"/>
      <c r="K33" s="164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</row>
    <row r="34" spans="1:42" ht="12" customHeight="1">
      <c r="A34" s="235" t="s">
        <v>353</v>
      </c>
      <c r="B34" s="204" t="s">
        <v>126</v>
      </c>
      <c r="C34" s="297">
        <v>971</v>
      </c>
      <c r="D34" s="169" t="s">
        <v>130</v>
      </c>
      <c r="E34" s="140" t="s">
        <v>133</v>
      </c>
      <c r="F34" s="169" t="s">
        <v>132</v>
      </c>
      <c r="G34" s="168" t="s">
        <v>311</v>
      </c>
      <c r="H34" s="159">
        <f>SUM(H35,H36,H37)</f>
        <v>559</v>
      </c>
      <c r="I34" s="159">
        <f>SUM(I35,I36,I37)</f>
        <v>245</v>
      </c>
      <c r="J34" s="159"/>
      <c r="K34" s="164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</row>
    <row r="35" spans="1:42" ht="12" customHeight="1">
      <c r="A35" s="236" t="s">
        <v>358</v>
      </c>
      <c r="B35" s="206" t="s">
        <v>314</v>
      </c>
      <c r="C35" s="299">
        <v>971</v>
      </c>
      <c r="D35" s="166" t="s">
        <v>130</v>
      </c>
      <c r="E35" s="176" t="s">
        <v>133</v>
      </c>
      <c r="F35" s="175" t="s">
        <v>132</v>
      </c>
      <c r="G35" s="281" t="s">
        <v>312</v>
      </c>
      <c r="H35" s="183">
        <v>331</v>
      </c>
      <c r="I35" s="183">
        <v>158</v>
      </c>
      <c r="J35" s="183"/>
      <c r="K35" s="334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</row>
    <row r="36" spans="1:42" ht="12" customHeight="1">
      <c r="A36" s="236" t="s">
        <v>359</v>
      </c>
      <c r="B36" s="200" t="s">
        <v>315</v>
      </c>
      <c r="C36" s="298">
        <v>971</v>
      </c>
      <c r="D36" s="166" t="s">
        <v>130</v>
      </c>
      <c r="E36" s="174" t="s">
        <v>133</v>
      </c>
      <c r="F36" s="173" t="s">
        <v>132</v>
      </c>
      <c r="G36" s="282" t="s">
        <v>316</v>
      </c>
      <c r="H36" s="183">
        <v>117</v>
      </c>
      <c r="I36" s="183">
        <v>33</v>
      </c>
      <c r="J36" s="183"/>
      <c r="K36" s="334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</row>
    <row r="37" spans="1:42" ht="12" customHeight="1">
      <c r="A37" s="236" t="s">
        <v>420</v>
      </c>
      <c r="B37" s="200" t="s">
        <v>104</v>
      </c>
      <c r="C37" s="298">
        <v>971</v>
      </c>
      <c r="D37" s="166" t="s">
        <v>130</v>
      </c>
      <c r="E37" s="176" t="s">
        <v>133</v>
      </c>
      <c r="F37" s="173" t="s">
        <v>132</v>
      </c>
      <c r="G37" s="282" t="s">
        <v>313</v>
      </c>
      <c r="H37" s="151">
        <v>111</v>
      </c>
      <c r="I37" s="151">
        <v>54</v>
      </c>
      <c r="J37" s="151"/>
      <c r="K37" s="334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</row>
    <row r="38" spans="1:42" ht="12" customHeight="1">
      <c r="A38" s="235"/>
      <c r="B38" s="218"/>
      <c r="C38" s="298"/>
      <c r="D38" s="175"/>
      <c r="E38" s="172"/>
      <c r="F38" s="173"/>
      <c r="G38" s="283"/>
      <c r="H38" s="177"/>
      <c r="I38" s="177"/>
      <c r="J38" s="177"/>
      <c r="K38" s="334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</row>
    <row r="39" spans="1:42" ht="12" customHeight="1">
      <c r="A39" s="235" t="s">
        <v>319</v>
      </c>
      <c r="B39" s="219" t="s">
        <v>177</v>
      </c>
      <c r="C39" s="295">
        <v>971</v>
      </c>
      <c r="D39" s="165" t="s">
        <v>130</v>
      </c>
      <c r="E39" s="167" t="s">
        <v>133</v>
      </c>
      <c r="F39" s="165" t="s">
        <v>134</v>
      </c>
      <c r="G39" s="196" t="s">
        <v>111</v>
      </c>
      <c r="H39" s="178">
        <f>SUM(H41,H53)</f>
        <v>1944</v>
      </c>
      <c r="I39" s="178">
        <f>SUM(I41,I53)</f>
        <v>977</v>
      </c>
      <c r="J39" s="178"/>
      <c r="K39" s="164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</row>
    <row r="40" spans="1:42" ht="12" customHeight="1">
      <c r="A40" s="155"/>
      <c r="B40" s="204" t="s">
        <v>176</v>
      </c>
      <c r="C40" s="297"/>
      <c r="D40" s="169"/>
      <c r="E40" s="140"/>
      <c r="F40" s="169"/>
      <c r="G40" s="168"/>
      <c r="H40" s="273"/>
      <c r="I40" s="273"/>
      <c r="J40" s="273"/>
      <c r="K40" s="164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</row>
    <row r="41" spans="1:42" ht="12" customHeight="1">
      <c r="A41" s="231" t="s">
        <v>354</v>
      </c>
      <c r="B41" s="204" t="s">
        <v>125</v>
      </c>
      <c r="C41" s="293">
        <v>971</v>
      </c>
      <c r="D41" s="169" t="s">
        <v>130</v>
      </c>
      <c r="E41" s="161" t="s">
        <v>133</v>
      </c>
      <c r="F41" s="162" t="s">
        <v>134</v>
      </c>
      <c r="G41" s="168" t="s">
        <v>181</v>
      </c>
      <c r="H41" s="170">
        <f>SUM(H42,H45,H52)</f>
        <v>1838</v>
      </c>
      <c r="I41" s="170">
        <f>SUM(I42,I45,I52)</f>
        <v>931</v>
      </c>
      <c r="J41" s="170"/>
      <c r="K41" s="164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</row>
    <row r="42" spans="1:42" ht="12" customHeight="1">
      <c r="A42" s="235" t="s">
        <v>360</v>
      </c>
      <c r="B42" s="219" t="s">
        <v>126</v>
      </c>
      <c r="C42" s="295">
        <v>971</v>
      </c>
      <c r="D42" s="165" t="s">
        <v>130</v>
      </c>
      <c r="E42" s="167" t="s">
        <v>133</v>
      </c>
      <c r="F42" s="165" t="s">
        <v>134</v>
      </c>
      <c r="G42" s="196" t="s">
        <v>311</v>
      </c>
      <c r="H42" s="159">
        <f>SUM(H43,H44)</f>
        <v>921</v>
      </c>
      <c r="I42" s="159">
        <f>SUM(I43,I44)</f>
        <v>451</v>
      </c>
      <c r="J42" s="159"/>
      <c r="K42" s="164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</row>
    <row r="43" spans="1:42" ht="12" customHeight="1">
      <c r="A43" s="236" t="s">
        <v>363</v>
      </c>
      <c r="B43" s="200" t="s">
        <v>127</v>
      </c>
      <c r="C43" s="300">
        <v>971</v>
      </c>
      <c r="D43" s="179" t="s">
        <v>130</v>
      </c>
      <c r="E43" s="174" t="s">
        <v>133</v>
      </c>
      <c r="F43" s="179" t="s">
        <v>134</v>
      </c>
      <c r="G43" s="282" t="s">
        <v>312</v>
      </c>
      <c r="H43" s="151">
        <v>730</v>
      </c>
      <c r="I43" s="151">
        <v>358</v>
      </c>
      <c r="J43" s="151"/>
      <c r="K43" s="334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</row>
    <row r="44" spans="1:42" ht="12" customHeight="1">
      <c r="A44" s="236" t="s">
        <v>364</v>
      </c>
      <c r="B44" s="214" t="s">
        <v>104</v>
      </c>
      <c r="C44" s="299">
        <v>971</v>
      </c>
      <c r="D44" s="175" t="s">
        <v>130</v>
      </c>
      <c r="E44" s="176" t="s">
        <v>133</v>
      </c>
      <c r="F44" s="175" t="s">
        <v>134</v>
      </c>
      <c r="G44" s="284" t="s">
        <v>313</v>
      </c>
      <c r="H44" s="151">
        <v>191</v>
      </c>
      <c r="I44" s="151">
        <v>93</v>
      </c>
      <c r="J44" s="151"/>
      <c r="K44" s="334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</row>
    <row r="45" spans="1:42" ht="12" customHeight="1">
      <c r="A45" s="235" t="s">
        <v>361</v>
      </c>
      <c r="B45" s="219" t="s">
        <v>135</v>
      </c>
      <c r="C45" s="301">
        <v>971</v>
      </c>
      <c r="D45" s="167" t="s">
        <v>130</v>
      </c>
      <c r="E45" s="165" t="s">
        <v>133</v>
      </c>
      <c r="F45" s="167" t="s">
        <v>134</v>
      </c>
      <c r="G45" s="165" t="s">
        <v>310</v>
      </c>
      <c r="H45" s="170">
        <f>SUM(H46,H47,H48,H49,H50,H51)</f>
        <v>912</v>
      </c>
      <c r="I45" s="170">
        <f>SUM(I46,I47,I48,I49,I50,I51)</f>
        <v>476</v>
      </c>
      <c r="J45" s="170"/>
      <c r="K45" s="164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</row>
    <row r="46" spans="1:42" ht="12" customHeight="1">
      <c r="A46" s="236" t="s">
        <v>365</v>
      </c>
      <c r="B46" s="218" t="s">
        <v>136</v>
      </c>
      <c r="C46" s="302">
        <v>971</v>
      </c>
      <c r="D46" s="172" t="s">
        <v>130</v>
      </c>
      <c r="E46" s="173" t="s">
        <v>133</v>
      </c>
      <c r="F46" s="172" t="s">
        <v>134</v>
      </c>
      <c r="G46" s="173" t="s">
        <v>320</v>
      </c>
      <c r="H46" s="270">
        <v>91</v>
      </c>
      <c r="I46" s="270">
        <v>63</v>
      </c>
      <c r="J46" s="270"/>
      <c r="K46" s="334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</row>
    <row r="47" spans="1:42" ht="12" customHeight="1">
      <c r="A47" s="236" t="s">
        <v>366</v>
      </c>
      <c r="B47" s="218" t="s">
        <v>10</v>
      </c>
      <c r="C47" s="302">
        <v>971</v>
      </c>
      <c r="D47" s="172" t="s">
        <v>130</v>
      </c>
      <c r="E47" s="173" t="s">
        <v>133</v>
      </c>
      <c r="F47" s="172" t="s">
        <v>134</v>
      </c>
      <c r="G47" s="173" t="s">
        <v>321</v>
      </c>
      <c r="H47" s="270">
        <v>19</v>
      </c>
      <c r="I47" s="270">
        <v>18</v>
      </c>
      <c r="J47" s="270"/>
      <c r="K47" s="334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</row>
    <row r="48" spans="1:42" ht="12" customHeight="1">
      <c r="A48" s="236" t="s">
        <v>367</v>
      </c>
      <c r="B48" s="218" t="s">
        <v>137</v>
      </c>
      <c r="C48" s="302">
        <v>971</v>
      </c>
      <c r="D48" s="172" t="s">
        <v>130</v>
      </c>
      <c r="E48" s="173" t="s">
        <v>133</v>
      </c>
      <c r="F48" s="172" t="s">
        <v>134</v>
      </c>
      <c r="G48" s="173" t="s">
        <v>322</v>
      </c>
      <c r="H48" s="270">
        <v>140</v>
      </c>
      <c r="I48" s="270">
        <v>60</v>
      </c>
      <c r="J48" s="270"/>
      <c r="K48" s="334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</row>
    <row r="49" spans="1:42" ht="12" customHeight="1">
      <c r="A49" s="236" t="s">
        <v>368</v>
      </c>
      <c r="B49" s="218" t="s">
        <v>138</v>
      </c>
      <c r="C49" s="302">
        <v>971</v>
      </c>
      <c r="D49" s="172" t="s">
        <v>130</v>
      </c>
      <c r="E49" s="173" t="s">
        <v>133</v>
      </c>
      <c r="F49" s="172" t="s">
        <v>134</v>
      </c>
      <c r="G49" s="173" t="s">
        <v>323</v>
      </c>
      <c r="H49" s="270">
        <v>220</v>
      </c>
      <c r="I49" s="270">
        <v>145</v>
      </c>
      <c r="J49" s="270"/>
      <c r="K49" s="334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</row>
    <row r="50" spans="1:42" ht="12" customHeight="1">
      <c r="A50" s="236" t="s">
        <v>369</v>
      </c>
      <c r="B50" s="218" t="s">
        <v>139</v>
      </c>
      <c r="C50" s="302">
        <v>971</v>
      </c>
      <c r="D50" s="172" t="s">
        <v>130</v>
      </c>
      <c r="E50" s="173" t="s">
        <v>133</v>
      </c>
      <c r="F50" s="172" t="s">
        <v>134</v>
      </c>
      <c r="G50" s="173" t="s">
        <v>324</v>
      </c>
      <c r="H50" s="270">
        <v>88</v>
      </c>
      <c r="I50" s="270">
        <v>24</v>
      </c>
      <c r="J50" s="270"/>
      <c r="K50" s="334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</row>
    <row r="51" spans="1:42" ht="12" customHeight="1">
      <c r="A51" s="236" t="s">
        <v>370</v>
      </c>
      <c r="B51" s="218" t="s">
        <v>140</v>
      </c>
      <c r="C51" s="302">
        <v>971</v>
      </c>
      <c r="D51" s="172" t="s">
        <v>130</v>
      </c>
      <c r="E51" s="173" t="s">
        <v>133</v>
      </c>
      <c r="F51" s="172" t="s">
        <v>134</v>
      </c>
      <c r="G51" s="173" t="s">
        <v>203</v>
      </c>
      <c r="H51" s="270">
        <v>354</v>
      </c>
      <c r="I51" s="270">
        <v>166</v>
      </c>
      <c r="J51" s="270"/>
      <c r="K51" s="334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</row>
    <row r="52" spans="1:42" ht="12" customHeight="1">
      <c r="A52" s="211" t="s">
        <v>362</v>
      </c>
      <c r="B52" s="219" t="s">
        <v>141</v>
      </c>
      <c r="C52" s="301">
        <v>971</v>
      </c>
      <c r="D52" s="167" t="s">
        <v>130</v>
      </c>
      <c r="E52" s="165" t="s">
        <v>133</v>
      </c>
      <c r="F52" s="167" t="s">
        <v>134</v>
      </c>
      <c r="G52" s="165" t="s">
        <v>182</v>
      </c>
      <c r="H52" s="273">
        <v>5</v>
      </c>
      <c r="I52" s="273">
        <v>4</v>
      </c>
      <c r="J52" s="273"/>
      <c r="K52" s="334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</row>
    <row r="53" spans="1:42" ht="12" customHeight="1">
      <c r="A53" s="231" t="s">
        <v>355</v>
      </c>
      <c r="B53" s="219" t="s">
        <v>142</v>
      </c>
      <c r="C53" s="301">
        <v>971</v>
      </c>
      <c r="D53" s="167" t="s">
        <v>130</v>
      </c>
      <c r="E53" s="165" t="s">
        <v>133</v>
      </c>
      <c r="F53" s="167" t="s">
        <v>134</v>
      </c>
      <c r="G53" s="165" t="s">
        <v>325</v>
      </c>
      <c r="H53" s="170">
        <f>SUM(H54,H55)</f>
        <v>106</v>
      </c>
      <c r="I53" s="170">
        <f>SUM(I54,I55)</f>
        <v>46</v>
      </c>
      <c r="J53" s="170"/>
      <c r="K53" s="164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</row>
    <row r="54" spans="1:42" ht="12" customHeight="1">
      <c r="A54" s="236" t="s">
        <v>377</v>
      </c>
      <c r="B54" s="218" t="s">
        <v>143</v>
      </c>
      <c r="C54" s="302">
        <v>971</v>
      </c>
      <c r="D54" s="172" t="s">
        <v>130</v>
      </c>
      <c r="E54" s="173" t="s">
        <v>133</v>
      </c>
      <c r="F54" s="172" t="s">
        <v>134</v>
      </c>
      <c r="G54" s="173" t="s">
        <v>326</v>
      </c>
      <c r="H54" s="270">
        <v>91</v>
      </c>
      <c r="I54" s="270">
        <v>36</v>
      </c>
      <c r="J54" s="270"/>
      <c r="K54" s="334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</row>
    <row r="55" spans="1:42" ht="12" customHeight="1">
      <c r="A55" s="236" t="s">
        <v>378</v>
      </c>
      <c r="B55" s="218" t="s">
        <v>144</v>
      </c>
      <c r="C55" s="302">
        <v>971</v>
      </c>
      <c r="D55" s="172" t="s">
        <v>130</v>
      </c>
      <c r="E55" s="173" t="s">
        <v>133</v>
      </c>
      <c r="F55" s="172" t="s">
        <v>134</v>
      </c>
      <c r="G55" s="173" t="s">
        <v>327</v>
      </c>
      <c r="H55" s="270">
        <v>15</v>
      </c>
      <c r="I55" s="270">
        <v>10</v>
      </c>
      <c r="J55" s="270"/>
      <c r="K55" s="334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</row>
    <row r="56" spans="1:42" ht="9" customHeight="1">
      <c r="A56" s="235"/>
      <c r="B56" s="202"/>
      <c r="C56" s="102"/>
      <c r="D56" s="165"/>
      <c r="E56" s="167"/>
      <c r="F56" s="165"/>
      <c r="G56" s="196"/>
      <c r="H56" s="178"/>
      <c r="I56" s="178"/>
      <c r="J56" s="178"/>
      <c r="K56" s="164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</row>
    <row r="57" spans="1:42" ht="12" customHeight="1">
      <c r="A57" s="235" t="s">
        <v>145</v>
      </c>
      <c r="B57" s="139" t="s">
        <v>350</v>
      </c>
      <c r="C57" s="295">
        <v>971</v>
      </c>
      <c r="D57" s="165" t="s">
        <v>317</v>
      </c>
      <c r="E57" s="167" t="s">
        <v>174</v>
      </c>
      <c r="F57" s="165" t="s">
        <v>111</v>
      </c>
      <c r="G57" s="196" t="s">
        <v>111</v>
      </c>
      <c r="H57" s="178">
        <f>SUM(H58,H59)</f>
        <v>6820</v>
      </c>
      <c r="I57" s="178">
        <f>SUM(I58,I59)</f>
        <v>3399</v>
      </c>
      <c r="J57" s="178"/>
      <c r="K57" s="164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</row>
    <row r="58" spans="1:42" ht="12" customHeight="1">
      <c r="A58" s="155"/>
      <c r="B58" s="138" t="s">
        <v>351</v>
      </c>
      <c r="C58" s="297"/>
      <c r="D58" s="169"/>
      <c r="E58" s="140"/>
      <c r="F58" s="169"/>
      <c r="G58" s="168"/>
      <c r="H58" s="170"/>
      <c r="I58" s="170"/>
      <c r="J58" s="170"/>
      <c r="K58" s="164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</row>
    <row r="59" spans="1:42" ht="12" customHeight="1">
      <c r="A59" s="155" t="s">
        <v>146</v>
      </c>
      <c r="B59" s="215" t="s">
        <v>124</v>
      </c>
      <c r="C59" s="297">
        <v>971</v>
      </c>
      <c r="D59" s="169" t="s">
        <v>317</v>
      </c>
      <c r="E59" s="140" t="s">
        <v>133</v>
      </c>
      <c r="F59" s="169" t="s">
        <v>111</v>
      </c>
      <c r="G59" s="168" t="s">
        <v>111</v>
      </c>
      <c r="H59" s="170">
        <f>SUM(H61,H68)</f>
        <v>6820</v>
      </c>
      <c r="I59" s="170">
        <f>SUM(I61,I68)</f>
        <v>3399</v>
      </c>
      <c r="J59" s="170"/>
      <c r="K59" s="164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</row>
    <row r="60" spans="1:42" ht="12" customHeight="1">
      <c r="A60" s="237"/>
      <c r="B60" s="149"/>
      <c r="C60" s="299"/>
      <c r="D60" s="175"/>
      <c r="E60" s="176"/>
      <c r="F60" s="175"/>
      <c r="G60" s="284"/>
      <c r="H60" s="180"/>
      <c r="I60" s="180"/>
      <c r="J60" s="180"/>
      <c r="K60" s="334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</row>
    <row r="61" spans="1:42" ht="12" customHeight="1">
      <c r="A61" s="211" t="s">
        <v>146</v>
      </c>
      <c r="B61" s="205" t="s">
        <v>411</v>
      </c>
      <c r="C61" s="294">
        <v>971</v>
      </c>
      <c r="D61" s="181" t="s">
        <v>317</v>
      </c>
      <c r="E61" s="171" t="s">
        <v>133</v>
      </c>
      <c r="F61" s="181" t="s">
        <v>318</v>
      </c>
      <c r="G61" s="203" t="s">
        <v>111</v>
      </c>
      <c r="H61" s="159">
        <f>SUM(H63)</f>
        <v>503</v>
      </c>
      <c r="I61" s="159">
        <f>SUM(I63)</f>
        <v>244</v>
      </c>
      <c r="J61" s="159"/>
      <c r="K61" s="164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</row>
    <row r="62" spans="1:42" ht="12" customHeight="1">
      <c r="A62" s="155"/>
      <c r="B62" s="204" t="s">
        <v>413</v>
      </c>
      <c r="C62" s="297"/>
      <c r="D62" s="169"/>
      <c r="E62" s="140"/>
      <c r="F62" s="169"/>
      <c r="G62" s="168"/>
      <c r="H62" s="170"/>
      <c r="I62" s="170"/>
      <c r="J62" s="170"/>
      <c r="K62" s="164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</row>
    <row r="63" spans="1:42" ht="12" customHeight="1">
      <c r="A63" s="155" t="s">
        <v>146</v>
      </c>
      <c r="B63" s="215" t="s">
        <v>125</v>
      </c>
      <c r="C63" s="297">
        <v>971</v>
      </c>
      <c r="D63" s="169" t="s">
        <v>317</v>
      </c>
      <c r="E63" s="140" t="s">
        <v>133</v>
      </c>
      <c r="F63" s="169" t="s">
        <v>318</v>
      </c>
      <c r="G63" s="168" t="s">
        <v>181</v>
      </c>
      <c r="H63" s="170">
        <f>SUM(H64)</f>
        <v>503</v>
      </c>
      <c r="I63" s="170">
        <f>SUM(I64)</f>
        <v>244</v>
      </c>
      <c r="J63" s="170"/>
      <c r="K63" s="164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</row>
    <row r="64" spans="1:42" ht="12" customHeight="1">
      <c r="A64" s="235" t="s">
        <v>183</v>
      </c>
      <c r="B64" s="219" t="s">
        <v>126</v>
      </c>
      <c r="C64" s="295">
        <v>971</v>
      </c>
      <c r="D64" s="165" t="s">
        <v>317</v>
      </c>
      <c r="E64" s="167" t="s">
        <v>133</v>
      </c>
      <c r="F64" s="165" t="s">
        <v>318</v>
      </c>
      <c r="G64" s="196" t="s">
        <v>311</v>
      </c>
      <c r="H64" s="159">
        <f>SUM(H65,H66)</f>
        <v>503</v>
      </c>
      <c r="I64" s="159">
        <f>SUM(I65,I66)</f>
        <v>244</v>
      </c>
      <c r="J64" s="159"/>
      <c r="K64" s="164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</row>
    <row r="65" spans="1:42" ht="12" customHeight="1">
      <c r="A65" s="236" t="s">
        <v>421</v>
      </c>
      <c r="B65" s="200" t="s">
        <v>127</v>
      </c>
      <c r="C65" s="298">
        <v>971</v>
      </c>
      <c r="D65" s="173" t="s">
        <v>317</v>
      </c>
      <c r="E65" s="172" t="s">
        <v>133</v>
      </c>
      <c r="F65" s="173" t="s">
        <v>318</v>
      </c>
      <c r="G65" s="283" t="s">
        <v>312</v>
      </c>
      <c r="H65" s="177">
        <v>414</v>
      </c>
      <c r="I65" s="177">
        <v>200</v>
      </c>
      <c r="J65" s="177"/>
      <c r="K65" s="334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</row>
    <row r="66" spans="1:42" ht="12" customHeight="1">
      <c r="A66" s="236" t="s">
        <v>422</v>
      </c>
      <c r="B66" s="218" t="s">
        <v>104</v>
      </c>
      <c r="C66" s="298">
        <v>971</v>
      </c>
      <c r="D66" s="173" t="s">
        <v>317</v>
      </c>
      <c r="E66" s="172" t="s">
        <v>133</v>
      </c>
      <c r="F66" s="173" t="s">
        <v>318</v>
      </c>
      <c r="G66" s="283" t="s">
        <v>313</v>
      </c>
      <c r="H66" s="195">
        <v>89</v>
      </c>
      <c r="I66" s="195">
        <v>44</v>
      </c>
      <c r="J66" s="195"/>
      <c r="K66" s="334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</row>
    <row r="67" spans="1:42" ht="8.25" customHeight="1">
      <c r="A67" s="236"/>
      <c r="B67" s="218"/>
      <c r="C67" s="298"/>
      <c r="D67" s="173"/>
      <c r="E67" s="172"/>
      <c r="F67" s="173"/>
      <c r="G67" s="283"/>
      <c r="H67" s="274"/>
      <c r="I67" s="274"/>
      <c r="J67" s="274"/>
      <c r="K67" s="334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</row>
    <row r="68" spans="1:42" ht="12" customHeight="1">
      <c r="A68" s="211" t="s">
        <v>423</v>
      </c>
      <c r="B68" s="205" t="s">
        <v>177</v>
      </c>
      <c r="C68" s="294">
        <v>971</v>
      </c>
      <c r="D68" s="181" t="s">
        <v>317</v>
      </c>
      <c r="E68" s="171" t="s">
        <v>133</v>
      </c>
      <c r="F68" s="181" t="s">
        <v>134</v>
      </c>
      <c r="G68" s="203" t="s">
        <v>111</v>
      </c>
      <c r="H68" s="159">
        <f>SUM(H70,H82)</f>
        <v>6317</v>
      </c>
      <c r="I68" s="159">
        <f>SUM(I70,I82)</f>
        <v>3155</v>
      </c>
      <c r="J68" s="159"/>
      <c r="K68" s="164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8"/>
      <c r="Y68" s="91"/>
      <c r="Z68" s="91"/>
      <c r="AA68" s="91"/>
      <c r="AB68" s="91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</row>
    <row r="69" spans="1:42" ht="12" customHeight="1">
      <c r="A69" s="155"/>
      <c r="B69" s="204" t="s">
        <v>376</v>
      </c>
      <c r="C69" s="297"/>
      <c r="D69" s="169"/>
      <c r="E69" s="140"/>
      <c r="F69" s="169"/>
      <c r="G69" s="168"/>
      <c r="H69" s="273"/>
      <c r="I69" s="273"/>
      <c r="J69" s="273"/>
      <c r="K69" s="164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8"/>
      <c r="Y69" s="91"/>
      <c r="Z69" s="91"/>
      <c r="AA69" s="91"/>
      <c r="AB69" s="91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</row>
    <row r="70" spans="1:42" ht="12" customHeight="1">
      <c r="A70" s="231" t="s">
        <v>424</v>
      </c>
      <c r="B70" s="199" t="s">
        <v>125</v>
      </c>
      <c r="C70" s="293">
        <v>971</v>
      </c>
      <c r="D70" s="161" t="s">
        <v>317</v>
      </c>
      <c r="E70" s="162" t="s">
        <v>133</v>
      </c>
      <c r="F70" s="161" t="s">
        <v>134</v>
      </c>
      <c r="G70" s="162" t="s">
        <v>181</v>
      </c>
      <c r="H70" s="170">
        <f>SUM(H71,H74,H81)</f>
        <v>5813</v>
      </c>
      <c r="I70" s="170">
        <f>SUM(I71,I74,I81)</f>
        <v>2903</v>
      </c>
      <c r="J70" s="170"/>
      <c r="K70" s="164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</row>
    <row r="71" spans="1:42" ht="12" customHeight="1">
      <c r="A71" s="235" t="s">
        <v>425</v>
      </c>
      <c r="B71" s="219" t="s">
        <v>126</v>
      </c>
      <c r="C71" s="295">
        <v>971</v>
      </c>
      <c r="D71" s="167" t="s">
        <v>317</v>
      </c>
      <c r="E71" s="165" t="s">
        <v>133</v>
      </c>
      <c r="F71" s="167" t="s">
        <v>134</v>
      </c>
      <c r="G71" s="165" t="s">
        <v>311</v>
      </c>
      <c r="H71" s="159">
        <f>SUM(H72,H73)</f>
        <v>4991</v>
      </c>
      <c r="I71" s="159">
        <f>SUM(I72,I73)</f>
        <v>2454</v>
      </c>
      <c r="J71" s="159"/>
      <c r="K71" s="164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</row>
    <row r="72" spans="1:42" ht="12" customHeight="1">
      <c r="A72" s="236" t="s">
        <v>426</v>
      </c>
      <c r="B72" s="218" t="s">
        <v>127</v>
      </c>
      <c r="C72" s="300">
        <v>971</v>
      </c>
      <c r="D72" s="172" t="s">
        <v>317</v>
      </c>
      <c r="E72" s="173" t="s">
        <v>133</v>
      </c>
      <c r="F72" s="172" t="s">
        <v>134</v>
      </c>
      <c r="G72" s="173" t="s">
        <v>312</v>
      </c>
      <c r="H72" s="151">
        <v>3955</v>
      </c>
      <c r="I72" s="151">
        <v>1944</v>
      </c>
      <c r="J72" s="151"/>
      <c r="K72" s="334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</row>
    <row r="73" spans="1:42" ht="12" customHeight="1">
      <c r="A73" s="236" t="s">
        <v>427</v>
      </c>
      <c r="B73" s="218" t="s">
        <v>104</v>
      </c>
      <c r="C73" s="299">
        <v>971</v>
      </c>
      <c r="D73" s="172" t="s">
        <v>317</v>
      </c>
      <c r="E73" s="173" t="s">
        <v>133</v>
      </c>
      <c r="F73" s="172" t="s">
        <v>134</v>
      </c>
      <c r="G73" s="173" t="s">
        <v>313</v>
      </c>
      <c r="H73" s="151">
        <v>1036</v>
      </c>
      <c r="I73" s="151">
        <v>510</v>
      </c>
      <c r="J73" s="151"/>
      <c r="K73" s="334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</row>
    <row r="74" spans="1:42" ht="12" customHeight="1">
      <c r="A74" s="235" t="s">
        <v>428</v>
      </c>
      <c r="B74" s="219" t="s">
        <v>135</v>
      </c>
      <c r="C74" s="301">
        <v>971</v>
      </c>
      <c r="D74" s="167" t="s">
        <v>317</v>
      </c>
      <c r="E74" s="165" t="s">
        <v>133</v>
      </c>
      <c r="F74" s="167" t="s">
        <v>134</v>
      </c>
      <c r="G74" s="165" t="s">
        <v>310</v>
      </c>
      <c r="H74" s="170">
        <f>SUM(H75,H76,H77,H78,H79,H80)</f>
        <v>797</v>
      </c>
      <c r="I74" s="170">
        <f>SUM(I75,I76,I77,I78,I79,I80)</f>
        <v>437</v>
      </c>
      <c r="J74" s="170"/>
      <c r="K74" s="164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</row>
    <row r="75" spans="1:42" ht="12" customHeight="1">
      <c r="A75" s="236" t="s">
        <v>429</v>
      </c>
      <c r="B75" s="218" t="s">
        <v>136</v>
      </c>
      <c r="C75" s="302">
        <v>971</v>
      </c>
      <c r="D75" s="172" t="s">
        <v>317</v>
      </c>
      <c r="E75" s="173" t="s">
        <v>133</v>
      </c>
      <c r="F75" s="172" t="s">
        <v>134</v>
      </c>
      <c r="G75" s="173" t="s">
        <v>320</v>
      </c>
      <c r="H75" s="270">
        <v>177</v>
      </c>
      <c r="I75" s="270">
        <v>125</v>
      </c>
      <c r="J75" s="270"/>
      <c r="K75" s="334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</row>
    <row r="76" spans="1:42" ht="12" customHeight="1">
      <c r="A76" s="236" t="s">
        <v>430</v>
      </c>
      <c r="B76" s="218" t="s">
        <v>10</v>
      </c>
      <c r="C76" s="302">
        <v>971</v>
      </c>
      <c r="D76" s="172" t="s">
        <v>317</v>
      </c>
      <c r="E76" s="173" t="s">
        <v>133</v>
      </c>
      <c r="F76" s="172" t="s">
        <v>134</v>
      </c>
      <c r="G76" s="173" t="s">
        <v>321</v>
      </c>
      <c r="H76" s="270">
        <v>222</v>
      </c>
      <c r="I76" s="270">
        <v>112</v>
      </c>
      <c r="J76" s="270"/>
      <c r="K76" s="334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</row>
    <row r="77" spans="1:42" ht="12" customHeight="1">
      <c r="A77" s="236" t="s">
        <v>431</v>
      </c>
      <c r="B77" s="218" t="s">
        <v>137</v>
      </c>
      <c r="C77" s="302">
        <v>971</v>
      </c>
      <c r="D77" s="172" t="s">
        <v>317</v>
      </c>
      <c r="E77" s="173" t="s">
        <v>133</v>
      </c>
      <c r="F77" s="172" t="s">
        <v>134</v>
      </c>
      <c r="G77" s="173" t="s">
        <v>322</v>
      </c>
      <c r="H77" s="270">
        <v>0</v>
      </c>
      <c r="I77" s="270">
        <v>0</v>
      </c>
      <c r="J77" s="270"/>
      <c r="K77" s="334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</row>
    <row r="78" spans="1:42" ht="12" customHeight="1">
      <c r="A78" s="236" t="s">
        <v>432</v>
      </c>
      <c r="B78" s="218" t="s">
        <v>138</v>
      </c>
      <c r="C78" s="302">
        <v>971</v>
      </c>
      <c r="D78" s="172" t="s">
        <v>317</v>
      </c>
      <c r="E78" s="173" t="s">
        <v>133</v>
      </c>
      <c r="F78" s="172" t="s">
        <v>134</v>
      </c>
      <c r="G78" s="173" t="s">
        <v>323</v>
      </c>
      <c r="H78" s="270">
        <v>0</v>
      </c>
      <c r="I78" s="270">
        <v>0</v>
      </c>
      <c r="J78" s="270"/>
      <c r="K78" s="334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</row>
    <row r="79" spans="1:42" ht="12" customHeight="1">
      <c r="A79" s="236" t="s">
        <v>433</v>
      </c>
      <c r="B79" s="218" t="s">
        <v>139</v>
      </c>
      <c r="C79" s="302">
        <v>971</v>
      </c>
      <c r="D79" s="172" t="s">
        <v>317</v>
      </c>
      <c r="E79" s="173" t="s">
        <v>133</v>
      </c>
      <c r="F79" s="172" t="s">
        <v>134</v>
      </c>
      <c r="G79" s="173" t="s">
        <v>324</v>
      </c>
      <c r="H79" s="270">
        <v>111</v>
      </c>
      <c r="I79" s="270">
        <v>56</v>
      </c>
      <c r="J79" s="270"/>
      <c r="K79" s="334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</row>
    <row r="80" spans="1:42" ht="12" customHeight="1">
      <c r="A80" s="236" t="s">
        <v>434</v>
      </c>
      <c r="B80" s="218" t="s">
        <v>140</v>
      </c>
      <c r="C80" s="302">
        <v>971</v>
      </c>
      <c r="D80" s="172" t="s">
        <v>317</v>
      </c>
      <c r="E80" s="173" t="s">
        <v>133</v>
      </c>
      <c r="F80" s="172" t="s">
        <v>134</v>
      </c>
      <c r="G80" s="173" t="s">
        <v>203</v>
      </c>
      <c r="H80" s="270">
        <v>287</v>
      </c>
      <c r="I80" s="270">
        <v>144</v>
      </c>
      <c r="J80" s="270"/>
      <c r="K80" s="334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</row>
    <row r="81" spans="1:42" ht="12" customHeight="1">
      <c r="A81" s="235" t="s">
        <v>435</v>
      </c>
      <c r="B81" s="219" t="s">
        <v>141</v>
      </c>
      <c r="C81" s="301">
        <v>971</v>
      </c>
      <c r="D81" s="167" t="s">
        <v>317</v>
      </c>
      <c r="E81" s="165" t="s">
        <v>133</v>
      </c>
      <c r="F81" s="167" t="s">
        <v>134</v>
      </c>
      <c r="G81" s="165" t="s">
        <v>182</v>
      </c>
      <c r="H81" s="273">
        <v>25</v>
      </c>
      <c r="I81" s="273">
        <v>12</v>
      </c>
      <c r="J81" s="273"/>
      <c r="K81" s="334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</row>
    <row r="82" spans="1:42" ht="12" customHeight="1">
      <c r="A82" s="235" t="s">
        <v>437</v>
      </c>
      <c r="B82" s="219" t="s">
        <v>142</v>
      </c>
      <c r="C82" s="301">
        <v>971</v>
      </c>
      <c r="D82" s="167" t="s">
        <v>317</v>
      </c>
      <c r="E82" s="165" t="s">
        <v>133</v>
      </c>
      <c r="F82" s="167" t="s">
        <v>134</v>
      </c>
      <c r="G82" s="165" t="s">
        <v>325</v>
      </c>
      <c r="H82" s="170">
        <f>SUM(H83,H84)</f>
        <v>504</v>
      </c>
      <c r="I82" s="170">
        <f>SUM(I83,I84)</f>
        <v>252</v>
      </c>
      <c r="J82" s="170"/>
      <c r="K82" s="164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</row>
    <row r="83" spans="1:42" ht="12" customHeight="1">
      <c r="A83" s="236" t="s">
        <v>438</v>
      </c>
      <c r="B83" s="218" t="s">
        <v>143</v>
      </c>
      <c r="C83" s="302">
        <v>971</v>
      </c>
      <c r="D83" s="172" t="s">
        <v>317</v>
      </c>
      <c r="E83" s="173" t="s">
        <v>133</v>
      </c>
      <c r="F83" s="172" t="s">
        <v>134</v>
      </c>
      <c r="G83" s="173" t="s">
        <v>326</v>
      </c>
      <c r="H83" s="270">
        <v>401</v>
      </c>
      <c r="I83" s="270">
        <v>175</v>
      </c>
      <c r="J83" s="270"/>
      <c r="K83" s="334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</row>
    <row r="84" spans="1:42" ht="12" customHeight="1">
      <c r="A84" s="236" t="s">
        <v>436</v>
      </c>
      <c r="B84" s="218" t="s">
        <v>144</v>
      </c>
      <c r="C84" s="302">
        <v>971</v>
      </c>
      <c r="D84" s="172" t="s">
        <v>317</v>
      </c>
      <c r="E84" s="173" t="s">
        <v>133</v>
      </c>
      <c r="F84" s="172" t="s">
        <v>134</v>
      </c>
      <c r="G84" s="173" t="s">
        <v>327</v>
      </c>
      <c r="H84" s="270">
        <v>103</v>
      </c>
      <c r="I84" s="270">
        <v>77</v>
      </c>
      <c r="J84" s="270"/>
      <c r="K84" s="334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</row>
    <row r="85" spans="1:42" ht="9" customHeight="1">
      <c r="A85" s="236"/>
      <c r="B85" s="218"/>
      <c r="C85" s="302"/>
      <c r="D85" s="172"/>
      <c r="E85" s="173"/>
      <c r="F85" s="172"/>
      <c r="G85" s="173"/>
      <c r="H85" s="270"/>
      <c r="I85" s="270"/>
      <c r="J85" s="270"/>
      <c r="K85" s="334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</row>
    <row r="86" spans="1:42" ht="12" customHeight="1">
      <c r="A86" s="211" t="s">
        <v>147</v>
      </c>
      <c r="B86" s="209" t="s">
        <v>149</v>
      </c>
      <c r="C86" s="301">
        <v>971</v>
      </c>
      <c r="D86" s="171" t="s">
        <v>178</v>
      </c>
      <c r="E86" s="165" t="s">
        <v>174</v>
      </c>
      <c r="F86" s="167" t="s">
        <v>111</v>
      </c>
      <c r="G86" s="165" t="s">
        <v>111</v>
      </c>
      <c r="H86" s="159">
        <f aca="true" t="shared" si="0" ref="H86:I90">SUM(H87)</f>
        <v>300</v>
      </c>
      <c r="I86" s="159">
        <f t="shared" si="0"/>
        <v>59</v>
      </c>
      <c r="J86" s="159"/>
      <c r="K86" s="164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</row>
    <row r="87" spans="1:42" ht="12" customHeight="1">
      <c r="A87" s="235"/>
      <c r="B87" s="202" t="s">
        <v>179</v>
      </c>
      <c r="C87" s="301">
        <v>971</v>
      </c>
      <c r="D87" s="167" t="s">
        <v>178</v>
      </c>
      <c r="E87" s="165" t="s">
        <v>180</v>
      </c>
      <c r="F87" s="167" t="s">
        <v>111</v>
      </c>
      <c r="G87" s="165" t="s">
        <v>111</v>
      </c>
      <c r="H87" s="159">
        <f t="shared" si="0"/>
        <v>300</v>
      </c>
      <c r="I87" s="159">
        <f t="shared" si="0"/>
        <v>59</v>
      </c>
      <c r="J87" s="159"/>
      <c r="K87" s="164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</row>
    <row r="88" spans="1:42" ht="12" customHeight="1">
      <c r="A88" s="211" t="s">
        <v>148</v>
      </c>
      <c r="B88" s="210" t="s">
        <v>150</v>
      </c>
      <c r="C88" s="301">
        <v>971</v>
      </c>
      <c r="D88" s="171" t="s">
        <v>178</v>
      </c>
      <c r="E88" s="181" t="s">
        <v>180</v>
      </c>
      <c r="F88" s="171" t="s">
        <v>151</v>
      </c>
      <c r="G88" s="181" t="s">
        <v>111</v>
      </c>
      <c r="H88" s="159">
        <f t="shared" si="0"/>
        <v>300</v>
      </c>
      <c r="I88" s="159">
        <f t="shared" si="0"/>
        <v>59</v>
      </c>
      <c r="J88" s="159"/>
      <c r="K88" s="164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</row>
    <row r="89" spans="1:42" ht="12" customHeight="1">
      <c r="A89" s="211" t="s">
        <v>148</v>
      </c>
      <c r="B89" s="204" t="s">
        <v>125</v>
      </c>
      <c r="C89" s="294">
        <v>971</v>
      </c>
      <c r="D89" s="171" t="s">
        <v>178</v>
      </c>
      <c r="E89" s="181" t="s">
        <v>180</v>
      </c>
      <c r="F89" s="171" t="s">
        <v>151</v>
      </c>
      <c r="G89" s="181" t="s">
        <v>181</v>
      </c>
      <c r="H89" s="159">
        <f t="shared" si="0"/>
        <v>300</v>
      </c>
      <c r="I89" s="159">
        <f t="shared" si="0"/>
        <v>59</v>
      </c>
      <c r="J89" s="159"/>
      <c r="K89" s="164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</row>
    <row r="90" spans="1:42" ht="12" customHeight="1">
      <c r="A90" s="211" t="s">
        <v>184</v>
      </c>
      <c r="B90" s="321" t="s">
        <v>135</v>
      </c>
      <c r="C90" s="304">
        <v>971</v>
      </c>
      <c r="D90" s="171" t="s">
        <v>178</v>
      </c>
      <c r="E90" s="181" t="s">
        <v>180</v>
      </c>
      <c r="F90" s="171" t="s">
        <v>151</v>
      </c>
      <c r="G90" s="181" t="s">
        <v>310</v>
      </c>
      <c r="H90" s="159">
        <f t="shared" si="0"/>
        <v>300</v>
      </c>
      <c r="I90" s="159">
        <f t="shared" si="0"/>
        <v>59</v>
      </c>
      <c r="J90" s="159"/>
      <c r="K90" s="164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</row>
    <row r="91" spans="1:42" ht="12" customHeight="1">
      <c r="A91" s="212" t="s">
        <v>184</v>
      </c>
      <c r="B91" s="206" t="s">
        <v>140</v>
      </c>
      <c r="C91" s="303">
        <v>971</v>
      </c>
      <c r="D91" s="174" t="s">
        <v>178</v>
      </c>
      <c r="E91" s="179" t="s">
        <v>180</v>
      </c>
      <c r="F91" s="174" t="s">
        <v>151</v>
      </c>
      <c r="G91" s="179" t="s">
        <v>203</v>
      </c>
      <c r="H91" s="160">
        <v>300</v>
      </c>
      <c r="I91" s="160">
        <v>59</v>
      </c>
      <c r="J91" s="160"/>
      <c r="K91" s="334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</row>
    <row r="92" spans="1:42" ht="8.25" customHeight="1" thickBot="1">
      <c r="A92" s="322"/>
      <c r="B92" s="323"/>
      <c r="C92" s="324"/>
      <c r="D92" s="325"/>
      <c r="E92" s="326"/>
      <c r="F92" s="325"/>
      <c r="G92" s="326"/>
      <c r="H92" s="327"/>
      <c r="I92" s="327"/>
      <c r="J92" s="327"/>
      <c r="K92" s="334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</row>
    <row r="93" spans="1:42" ht="12" customHeight="1" thickBot="1">
      <c r="A93" s="115">
        <v>1</v>
      </c>
      <c r="B93" s="110">
        <v>2</v>
      </c>
      <c r="C93" s="186">
        <v>3</v>
      </c>
      <c r="D93" s="184">
        <v>4</v>
      </c>
      <c r="E93" s="185">
        <v>5</v>
      </c>
      <c r="F93" s="184">
        <v>6</v>
      </c>
      <c r="G93" s="285">
        <v>7</v>
      </c>
      <c r="H93" s="186">
        <v>8</v>
      </c>
      <c r="I93" s="291">
        <v>9</v>
      </c>
      <c r="J93" s="93">
        <v>10</v>
      </c>
      <c r="K93" s="97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72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</row>
    <row r="94" spans="1:42" ht="12" customHeight="1">
      <c r="A94" s="211" t="s">
        <v>439</v>
      </c>
      <c r="B94" s="114" t="s">
        <v>185</v>
      </c>
      <c r="C94" s="301">
        <v>971</v>
      </c>
      <c r="D94" s="171" t="s">
        <v>186</v>
      </c>
      <c r="E94" s="165" t="s">
        <v>174</v>
      </c>
      <c r="F94" s="167" t="s">
        <v>111</v>
      </c>
      <c r="G94" s="165" t="s">
        <v>111</v>
      </c>
      <c r="H94" s="159">
        <f aca="true" t="shared" si="1" ref="H94:I98">SUM(H95)</f>
        <v>775</v>
      </c>
      <c r="I94" s="159">
        <f t="shared" si="1"/>
        <v>525</v>
      </c>
      <c r="J94" s="159"/>
      <c r="K94" s="164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</row>
    <row r="95" spans="1:42" ht="12" customHeight="1">
      <c r="A95" s="211" t="s">
        <v>440</v>
      </c>
      <c r="B95" s="202" t="s">
        <v>187</v>
      </c>
      <c r="C95" s="301">
        <v>971</v>
      </c>
      <c r="D95" s="171" t="s">
        <v>186</v>
      </c>
      <c r="E95" s="165" t="s">
        <v>188</v>
      </c>
      <c r="F95" s="167" t="s">
        <v>111</v>
      </c>
      <c r="G95" s="165" t="s">
        <v>111</v>
      </c>
      <c r="H95" s="159">
        <f t="shared" si="1"/>
        <v>775</v>
      </c>
      <c r="I95" s="159">
        <f t="shared" si="1"/>
        <v>525</v>
      </c>
      <c r="J95" s="159"/>
      <c r="K95" s="164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</row>
    <row r="96" spans="1:42" s="8" customFormat="1" ht="12" customHeight="1">
      <c r="A96" s="211" t="s">
        <v>440</v>
      </c>
      <c r="B96" s="210" t="s">
        <v>212</v>
      </c>
      <c r="C96" s="301">
        <v>971</v>
      </c>
      <c r="D96" s="171" t="s">
        <v>186</v>
      </c>
      <c r="E96" s="165" t="s">
        <v>188</v>
      </c>
      <c r="F96" s="171" t="s">
        <v>161</v>
      </c>
      <c r="G96" s="181" t="s">
        <v>111</v>
      </c>
      <c r="H96" s="159">
        <f t="shared" si="1"/>
        <v>775</v>
      </c>
      <c r="I96" s="159">
        <f t="shared" si="1"/>
        <v>525</v>
      </c>
      <c r="J96" s="159"/>
      <c r="K96" s="164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</row>
    <row r="97" spans="1:42" s="8" customFormat="1" ht="12" customHeight="1">
      <c r="A97" s="211" t="s">
        <v>440</v>
      </c>
      <c r="B97" s="204" t="s">
        <v>125</v>
      </c>
      <c r="C97" s="301">
        <v>971</v>
      </c>
      <c r="D97" s="171" t="s">
        <v>186</v>
      </c>
      <c r="E97" s="165" t="s">
        <v>188</v>
      </c>
      <c r="F97" s="171" t="s">
        <v>161</v>
      </c>
      <c r="G97" s="181" t="s">
        <v>181</v>
      </c>
      <c r="H97" s="159">
        <f t="shared" si="1"/>
        <v>775</v>
      </c>
      <c r="I97" s="159">
        <f t="shared" si="1"/>
        <v>525</v>
      </c>
      <c r="J97" s="159"/>
      <c r="K97" s="164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</row>
    <row r="98" spans="1:42" s="8" customFormat="1" ht="12" customHeight="1">
      <c r="A98" s="211" t="s">
        <v>440</v>
      </c>
      <c r="B98" s="197" t="s">
        <v>215</v>
      </c>
      <c r="C98" s="301">
        <v>971</v>
      </c>
      <c r="D98" s="167" t="s">
        <v>186</v>
      </c>
      <c r="E98" s="165" t="s">
        <v>188</v>
      </c>
      <c r="F98" s="167" t="s">
        <v>161</v>
      </c>
      <c r="G98" s="165" t="s">
        <v>213</v>
      </c>
      <c r="H98" s="178">
        <f t="shared" si="1"/>
        <v>775</v>
      </c>
      <c r="I98" s="178">
        <f t="shared" si="1"/>
        <v>525</v>
      </c>
      <c r="J98" s="178"/>
      <c r="K98" s="164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</row>
    <row r="99" spans="1:42" s="8" customFormat="1" ht="12" customHeight="1">
      <c r="A99" s="232" t="s">
        <v>440</v>
      </c>
      <c r="B99" s="197" t="s">
        <v>216</v>
      </c>
      <c r="C99" s="305">
        <v>971</v>
      </c>
      <c r="D99" s="167" t="s">
        <v>186</v>
      </c>
      <c r="E99" s="165" t="s">
        <v>189</v>
      </c>
      <c r="F99" s="167" t="s">
        <v>161</v>
      </c>
      <c r="G99" s="165" t="s">
        <v>214</v>
      </c>
      <c r="H99" s="178">
        <f>SUM(H101)</f>
        <v>775</v>
      </c>
      <c r="I99" s="178">
        <f>SUM(I101)</f>
        <v>525</v>
      </c>
      <c r="J99" s="178"/>
      <c r="K99" s="164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</row>
    <row r="100" spans="1:42" s="8" customFormat="1" ht="12" customHeight="1">
      <c r="A100" s="233"/>
      <c r="B100" s="198" t="s">
        <v>217</v>
      </c>
      <c r="C100" s="307"/>
      <c r="D100" s="182"/>
      <c r="E100" s="166"/>
      <c r="F100" s="182"/>
      <c r="G100" s="166"/>
      <c r="H100" s="170"/>
      <c r="I100" s="170"/>
      <c r="J100" s="170"/>
      <c r="K100" s="164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</row>
    <row r="101" spans="1:42" s="8" customFormat="1" ht="12" customHeight="1">
      <c r="A101" s="316" t="s">
        <v>441</v>
      </c>
      <c r="B101" s="229" t="s">
        <v>383</v>
      </c>
      <c r="C101" s="317">
        <v>971</v>
      </c>
      <c r="D101" s="172" t="s">
        <v>186</v>
      </c>
      <c r="E101" s="173" t="s">
        <v>189</v>
      </c>
      <c r="F101" s="172" t="s">
        <v>161</v>
      </c>
      <c r="G101" s="173" t="s">
        <v>214</v>
      </c>
      <c r="H101" s="177">
        <v>775</v>
      </c>
      <c r="I101" s="177">
        <v>525</v>
      </c>
      <c r="J101" s="177"/>
      <c r="K101" s="334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</row>
    <row r="102" spans="1:42" s="8" customFormat="1" ht="12" customHeight="1">
      <c r="A102" s="233"/>
      <c r="B102" s="230" t="s">
        <v>384</v>
      </c>
      <c r="C102" s="306"/>
      <c r="D102" s="182"/>
      <c r="E102" s="166"/>
      <c r="F102" s="182"/>
      <c r="G102" s="166"/>
      <c r="H102" s="160"/>
      <c r="I102" s="160"/>
      <c r="J102" s="160"/>
      <c r="K102" s="334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</row>
    <row r="103" spans="1:42" s="8" customFormat="1" ht="12" customHeight="1">
      <c r="A103" s="236"/>
      <c r="B103" s="218"/>
      <c r="C103" s="302"/>
      <c r="D103" s="172"/>
      <c r="E103" s="282"/>
      <c r="F103" s="174"/>
      <c r="G103" s="179"/>
      <c r="H103" s="151"/>
      <c r="I103" s="151"/>
      <c r="J103" s="151"/>
      <c r="K103" s="334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</row>
    <row r="104" spans="1:42" s="8" customFormat="1" ht="12" customHeight="1">
      <c r="A104" s="235" t="s">
        <v>193</v>
      </c>
      <c r="B104" s="207" t="s">
        <v>190</v>
      </c>
      <c r="C104" s="295">
        <v>971</v>
      </c>
      <c r="D104" s="165" t="s">
        <v>192</v>
      </c>
      <c r="E104" s="196" t="s">
        <v>174</v>
      </c>
      <c r="F104" s="167" t="s">
        <v>111</v>
      </c>
      <c r="G104" s="165" t="s">
        <v>111</v>
      </c>
      <c r="H104" s="178">
        <f>SUM(H107)</f>
        <v>1155</v>
      </c>
      <c r="I104" s="178">
        <f>SUM(I107)</f>
        <v>500</v>
      </c>
      <c r="J104" s="178"/>
      <c r="K104" s="164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</row>
    <row r="105" spans="1:42" s="8" customFormat="1" ht="12" customHeight="1">
      <c r="A105" s="155"/>
      <c r="B105" s="208" t="s">
        <v>191</v>
      </c>
      <c r="C105" s="297"/>
      <c r="D105" s="169"/>
      <c r="E105" s="168"/>
      <c r="F105" s="140"/>
      <c r="G105" s="169"/>
      <c r="H105" s="191"/>
      <c r="I105" s="191"/>
      <c r="J105" s="191"/>
      <c r="K105" s="164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</row>
    <row r="106" spans="1:42" s="8" customFormat="1" ht="11.25" customHeight="1">
      <c r="A106" s="155"/>
      <c r="B106" s="215"/>
      <c r="C106" s="304"/>
      <c r="D106" s="140"/>
      <c r="E106" s="169"/>
      <c r="F106" s="140"/>
      <c r="G106" s="169"/>
      <c r="H106" s="170"/>
      <c r="I106" s="170"/>
      <c r="J106" s="170"/>
      <c r="K106" s="164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</row>
    <row r="107" spans="1:42" s="8" customFormat="1" ht="12" customHeight="1">
      <c r="A107" s="232" t="s">
        <v>194</v>
      </c>
      <c r="B107" s="216" t="s">
        <v>153</v>
      </c>
      <c r="C107" s="305">
        <v>971</v>
      </c>
      <c r="D107" s="167" t="s">
        <v>195</v>
      </c>
      <c r="E107" s="165" t="s">
        <v>174</v>
      </c>
      <c r="F107" s="167" t="s">
        <v>111</v>
      </c>
      <c r="G107" s="165" t="s">
        <v>111</v>
      </c>
      <c r="H107" s="178">
        <f>SUM(H109,H117)</f>
        <v>1155</v>
      </c>
      <c r="I107" s="178">
        <f>SUM(I109,I117)</f>
        <v>500</v>
      </c>
      <c r="J107" s="178"/>
      <c r="K107" s="164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</row>
    <row r="108" spans="1:42" s="8" customFormat="1" ht="12" customHeight="1">
      <c r="A108" s="233"/>
      <c r="B108" s="217" t="s">
        <v>154</v>
      </c>
      <c r="C108" s="306"/>
      <c r="D108" s="182"/>
      <c r="E108" s="166"/>
      <c r="F108" s="182"/>
      <c r="G108" s="166"/>
      <c r="H108" s="191"/>
      <c r="I108" s="191"/>
      <c r="J108" s="191"/>
      <c r="K108" s="164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</row>
    <row r="109" spans="1:42" s="8" customFormat="1" ht="12" customHeight="1">
      <c r="A109" s="232" t="s">
        <v>196</v>
      </c>
      <c r="B109" s="197" t="s">
        <v>197</v>
      </c>
      <c r="C109" s="305">
        <v>971</v>
      </c>
      <c r="D109" s="167" t="s">
        <v>195</v>
      </c>
      <c r="E109" s="165" t="s">
        <v>387</v>
      </c>
      <c r="F109" s="167" t="s">
        <v>111</v>
      </c>
      <c r="G109" s="165" t="s">
        <v>111</v>
      </c>
      <c r="H109" s="178">
        <f>SUM(H111)</f>
        <v>200</v>
      </c>
      <c r="I109" s="178">
        <f>SUM(I111)</f>
        <v>28</v>
      </c>
      <c r="J109" s="178"/>
      <c r="K109" s="164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</row>
    <row r="110" spans="1:42" s="8" customFormat="1" ht="12" customHeight="1">
      <c r="A110" s="233"/>
      <c r="B110" s="198" t="s">
        <v>198</v>
      </c>
      <c r="C110" s="306"/>
      <c r="D110" s="182"/>
      <c r="E110" s="166"/>
      <c r="F110" s="182"/>
      <c r="G110" s="166"/>
      <c r="H110" s="191"/>
      <c r="I110" s="191"/>
      <c r="J110" s="191"/>
      <c r="K110" s="164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</row>
    <row r="111" spans="1:42" s="8" customFormat="1" ht="12" customHeight="1">
      <c r="A111" s="232" t="s">
        <v>196</v>
      </c>
      <c r="B111" s="197" t="s">
        <v>200</v>
      </c>
      <c r="C111" s="305">
        <v>971</v>
      </c>
      <c r="D111" s="167" t="s">
        <v>195</v>
      </c>
      <c r="E111" s="165" t="s">
        <v>387</v>
      </c>
      <c r="F111" s="167" t="s">
        <v>202</v>
      </c>
      <c r="G111" s="165" t="s">
        <v>111</v>
      </c>
      <c r="H111" s="178">
        <f>SUM(H113)</f>
        <v>200</v>
      </c>
      <c r="I111" s="178">
        <f>SUM(I113)</f>
        <v>28</v>
      </c>
      <c r="J111" s="178"/>
      <c r="K111" s="164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</row>
    <row r="112" spans="1:42" s="8" customFormat="1" ht="12" customHeight="1">
      <c r="A112" s="233"/>
      <c r="B112" s="198" t="s">
        <v>201</v>
      </c>
      <c r="C112" s="306"/>
      <c r="D112" s="182"/>
      <c r="E112" s="166"/>
      <c r="F112" s="182"/>
      <c r="G112" s="166"/>
      <c r="H112" s="191"/>
      <c r="I112" s="191"/>
      <c r="J112" s="191"/>
      <c r="K112" s="164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</row>
    <row r="113" spans="1:42" s="8" customFormat="1" ht="12" customHeight="1">
      <c r="A113" s="231" t="s">
        <v>196</v>
      </c>
      <c r="B113" s="204" t="s">
        <v>125</v>
      </c>
      <c r="C113" s="304">
        <v>971</v>
      </c>
      <c r="D113" s="171" t="s">
        <v>195</v>
      </c>
      <c r="E113" s="171" t="s">
        <v>387</v>
      </c>
      <c r="F113" s="171" t="s">
        <v>202</v>
      </c>
      <c r="G113" s="181" t="s">
        <v>181</v>
      </c>
      <c r="H113" s="159">
        <f aca="true" t="shared" si="2" ref="H113:I115">SUM(H114)</f>
        <v>200</v>
      </c>
      <c r="I113" s="159">
        <f t="shared" si="2"/>
        <v>28</v>
      </c>
      <c r="J113" s="159"/>
      <c r="K113" s="164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</row>
    <row r="114" spans="1:42" s="8" customFormat="1" ht="12" customHeight="1">
      <c r="A114" s="235" t="s">
        <v>196</v>
      </c>
      <c r="B114" s="328" t="s">
        <v>135</v>
      </c>
      <c r="C114" s="295">
        <v>971</v>
      </c>
      <c r="D114" s="165" t="s">
        <v>195</v>
      </c>
      <c r="E114" s="161" t="s">
        <v>387</v>
      </c>
      <c r="F114" s="167" t="s">
        <v>202</v>
      </c>
      <c r="G114" s="196" t="s">
        <v>310</v>
      </c>
      <c r="H114" s="163">
        <f t="shared" si="2"/>
        <v>200</v>
      </c>
      <c r="I114" s="163">
        <f t="shared" si="2"/>
        <v>28</v>
      </c>
      <c r="J114" s="163"/>
      <c r="K114" s="164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</row>
    <row r="115" spans="1:42" s="8" customFormat="1" ht="12" customHeight="1">
      <c r="A115" s="232" t="s">
        <v>196</v>
      </c>
      <c r="B115" s="221" t="s">
        <v>140</v>
      </c>
      <c r="C115" s="305">
        <v>971</v>
      </c>
      <c r="D115" s="167" t="s">
        <v>195</v>
      </c>
      <c r="E115" s="165" t="s">
        <v>387</v>
      </c>
      <c r="F115" s="167" t="s">
        <v>202</v>
      </c>
      <c r="G115" s="165" t="s">
        <v>203</v>
      </c>
      <c r="H115" s="178">
        <f t="shared" si="2"/>
        <v>200</v>
      </c>
      <c r="I115" s="178">
        <f t="shared" si="2"/>
        <v>28</v>
      </c>
      <c r="J115" s="178"/>
      <c r="K115" s="164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</row>
    <row r="116" spans="1:42" s="8" customFormat="1" ht="12" customHeight="1">
      <c r="A116" s="236" t="s">
        <v>199</v>
      </c>
      <c r="B116" s="329" t="s">
        <v>389</v>
      </c>
      <c r="C116" s="302">
        <v>971</v>
      </c>
      <c r="D116" s="174" t="s">
        <v>195</v>
      </c>
      <c r="E116" s="173" t="s">
        <v>390</v>
      </c>
      <c r="F116" s="174" t="s">
        <v>202</v>
      </c>
      <c r="G116" s="179" t="s">
        <v>203</v>
      </c>
      <c r="H116" s="194">
        <v>200</v>
      </c>
      <c r="I116" s="194">
        <v>28</v>
      </c>
      <c r="J116" s="194"/>
      <c r="K116" s="334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</row>
    <row r="117" spans="1:42" s="8" customFormat="1" ht="12" customHeight="1">
      <c r="A117" s="232" t="s">
        <v>205</v>
      </c>
      <c r="B117" s="197" t="s">
        <v>206</v>
      </c>
      <c r="C117" s="305">
        <v>971</v>
      </c>
      <c r="D117" s="167" t="s">
        <v>195</v>
      </c>
      <c r="E117" s="165" t="s">
        <v>207</v>
      </c>
      <c r="F117" s="167" t="s">
        <v>111</v>
      </c>
      <c r="G117" s="165" t="s">
        <v>111</v>
      </c>
      <c r="H117" s="178">
        <f>SUM(H118)</f>
        <v>955</v>
      </c>
      <c r="I117" s="178">
        <f>SUM(I118)</f>
        <v>472</v>
      </c>
      <c r="J117" s="178"/>
      <c r="K117" s="164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</row>
    <row r="118" spans="1:42" s="8" customFormat="1" ht="12" customHeight="1">
      <c r="A118" s="232" t="s">
        <v>205</v>
      </c>
      <c r="B118" s="197" t="s">
        <v>155</v>
      </c>
      <c r="C118" s="305">
        <v>971</v>
      </c>
      <c r="D118" s="167" t="s">
        <v>195</v>
      </c>
      <c r="E118" s="165" t="s">
        <v>207</v>
      </c>
      <c r="F118" s="167" t="s">
        <v>204</v>
      </c>
      <c r="G118" s="165" t="s">
        <v>111</v>
      </c>
      <c r="H118" s="178">
        <f>SUM(H120)</f>
        <v>955</v>
      </c>
      <c r="I118" s="178">
        <f>SUM(I120)</f>
        <v>472</v>
      </c>
      <c r="J118" s="178"/>
      <c r="K118" s="164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</row>
    <row r="119" spans="1:42" s="8" customFormat="1" ht="12" customHeight="1">
      <c r="A119" s="233"/>
      <c r="B119" s="198" t="s">
        <v>156</v>
      </c>
      <c r="C119" s="306"/>
      <c r="D119" s="182"/>
      <c r="E119" s="166"/>
      <c r="F119" s="182"/>
      <c r="G119" s="166"/>
      <c r="H119" s="191"/>
      <c r="I119" s="191"/>
      <c r="J119" s="191"/>
      <c r="K119" s="164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</row>
    <row r="120" spans="1:42" s="8" customFormat="1" ht="12" customHeight="1">
      <c r="A120" s="231" t="s">
        <v>205</v>
      </c>
      <c r="B120" s="204" t="s">
        <v>388</v>
      </c>
      <c r="C120" s="304">
        <v>971</v>
      </c>
      <c r="D120" s="171" t="s">
        <v>195</v>
      </c>
      <c r="E120" s="171" t="s">
        <v>207</v>
      </c>
      <c r="F120" s="171" t="s">
        <v>204</v>
      </c>
      <c r="G120" s="181" t="s">
        <v>181</v>
      </c>
      <c r="H120" s="170">
        <f aca="true" t="shared" si="3" ref="H120:I122">SUM(H121)</f>
        <v>955</v>
      </c>
      <c r="I120" s="170">
        <f t="shared" si="3"/>
        <v>472</v>
      </c>
      <c r="J120" s="170"/>
      <c r="K120" s="164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</row>
    <row r="121" spans="1:42" s="8" customFormat="1" ht="12" customHeight="1">
      <c r="A121" s="235" t="s">
        <v>208</v>
      </c>
      <c r="B121" s="328" t="s">
        <v>135</v>
      </c>
      <c r="C121" s="295">
        <v>971</v>
      </c>
      <c r="D121" s="165" t="s">
        <v>195</v>
      </c>
      <c r="E121" s="161" t="s">
        <v>207</v>
      </c>
      <c r="F121" s="167" t="s">
        <v>204</v>
      </c>
      <c r="G121" s="196" t="s">
        <v>310</v>
      </c>
      <c r="H121" s="170">
        <f t="shared" si="3"/>
        <v>955</v>
      </c>
      <c r="I121" s="170">
        <f t="shared" si="3"/>
        <v>472</v>
      </c>
      <c r="J121" s="170"/>
      <c r="K121" s="164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</row>
    <row r="122" spans="1:42" s="8" customFormat="1" ht="12" customHeight="1">
      <c r="A122" s="232" t="s">
        <v>208</v>
      </c>
      <c r="B122" s="221" t="s">
        <v>140</v>
      </c>
      <c r="C122" s="305">
        <v>971</v>
      </c>
      <c r="D122" s="167" t="s">
        <v>195</v>
      </c>
      <c r="E122" s="165" t="s">
        <v>207</v>
      </c>
      <c r="F122" s="167" t="s">
        <v>204</v>
      </c>
      <c r="G122" s="165" t="s">
        <v>203</v>
      </c>
      <c r="H122" s="178">
        <f t="shared" si="3"/>
        <v>955</v>
      </c>
      <c r="I122" s="178">
        <f t="shared" si="3"/>
        <v>472</v>
      </c>
      <c r="J122" s="178"/>
      <c r="K122" s="164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</row>
    <row r="123" spans="1:42" s="8" customFormat="1" ht="12" customHeight="1">
      <c r="A123" s="236" t="s">
        <v>391</v>
      </c>
      <c r="B123" s="329" t="s">
        <v>394</v>
      </c>
      <c r="C123" s="302">
        <v>971</v>
      </c>
      <c r="D123" s="174" t="s">
        <v>195</v>
      </c>
      <c r="E123" s="173" t="s">
        <v>392</v>
      </c>
      <c r="F123" s="174" t="s">
        <v>204</v>
      </c>
      <c r="G123" s="179" t="s">
        <v>203</v>
      </c>
      <c r="H123" s="194">
        <v>955</v>
      </c>
      <c r="I123" s="194">
        <v>472</v>
      </c>
      <c r="J123" s="194"/>
      <c r="K123" s="334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</row>
    <row r="124" spans="1:42" s="8" customFormat="1" ht="6.75" customHeight="1">
      <c r="A124" s="236"/>
      <c r="B124" s="218"/>
      <c r="C124" s="302"/>
      <c r="D124" s="172"/>
      <c r="E124" s="282"/>
      <c r="F124" s="174"/>
      <c r="G124" s="179"/>
      <c r="H124" s="151"/>
      <c r="I124" s="151"/>
      <c r="J124" s="151"/>
      <c r="K124" s="334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</row>
    <row r="125" spans="1:42" ht="12" customHeight="1">
      <c r="A125" s="152">
        <v>3</v>
      </c>
      <c r="B125" s="114" t="s">
        <v>118</v>
      </c>
      <c r="C125" s="188">
        <v>971</v>
      </c>
      <c r="D125" s="171" t="s">
        <v>108</v>
      </c>
      <c r="E125" s="169" t="s">
        <v>174</v>
      </c>
      <c r="F125" s="140" t="s">
        <v>111</v>
      </c>
      <c r="G125" s="169" t="s">
        <v>111</v>
      </c>
      <c r="H125" s="170">
        <f>SUM(H127,H136)</f>
        <v>22413</v>
      </c>
      <c r="I125" s="170">
        <f>SUM(I127,I136)</f>
        <v>7263</v>
      </c>
      <c r="J125" s="170"/>
      <c r="K125" s="164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</row>
    <row r="126" spans="1:42" ht="8.25" customHeight="1">
      <c r="A126" s="211"/>
      <c r="B126" s="114"/>
      <c r="C126" s="294"/>
      <c r="D126" s="165"/>
      <c r="E126" s="167"/>
      <c r="F126" s="165"/>
      <c r="G126" s="283"/>
      <c r="H126" s="159"/>
      <c r="I126" s="159"/>
      <c r="J126" s="159"/>
      <c r="K126" s="164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</row>
    <row r="127" spans="1:42" ht="12" customHeight="1">
      <c r="A127" s="155" t="s">
        <v>209</v>
      </c>
      <c r="B127" s="138" t="s">
        <v>157</v>
      </c>
      <c r="C127" s="297">
        <v>971</v>
      </c>
      <c r="D127" s="203" t="s">
        <v>106</v>
      </c>
      <c r="E127" s="171" t="s">
        <v>174</v>
      </c>
      <c r="F127" s="171" t="s">
        <v>111</v>
      </c>
      <c r="G127" s="181" t="s">
        <v>111</v>
      </c>
      <c r="H127" s="170">
        <f aca="true" t="shared" si="4" ref="H127:I131">SUM(H128)</f>
        <v>900</v>
      </c>
      <c r="I127" s="170">
        <f t="shared" si="4"/>
        <v>600</v>
      </c>
      <c r="J127" s="170"/>
      <c r="K127" s="164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</row>
    <row r="128" spans="1:42" ht="12" customHeight="1">
      <c r="A128" s="235" t="s">
        <v>152</v>
      </c>
      <c r="B128" s="204" t="s">
        <v>210</v>
      </c>
      <c r="C128" s="297">
        <v>971</v>
      </c>
      <c r="D128" s="181" t="s">
        <v>106</v>
      </c>
      <c r="E128" s="140">
        <v>3500000</v>
      </c>
      <c r="F128" s="171" t="s">
        <v>111</v>
      </c>
      <c r="G128" s="165" t="s">
        <v>111</v>
      </c>
      <c r="H128" s="170">
        <f t="shared" si="4"/>
        <v>900</v>
      </c>
      <c r="I128" s="170">
        <f t="shared" si="4"/>
        <v>600</v>
      </c>
      <c r="J128" s="170"/>
      <c r="K128" s="164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</row>
    <row r="129" spans="1:42" ht="12" customHeight="1">
      <c r="A129" s="235" t="s">
        <v>152</v>
      </c>
      <c r="B129" s="204" t="s">
        <v>212</v>
      </c>
      <c r="C129" s="293">
        <v>971</v>
      </c>
      <c r="D129" s="181" t="s">
        <v>106</v>
      </c>
      <c r="E129" s="140">
        <v>3500000</v>
      </c>
      <c r="F129" s="171" t="s">
        <v>161</v>
      </c>
      <c r="G129" s="165" t="s">
        <v>111</v>
      </c>
      <c r="H129" s="170">
        <f t="shared" si="4"/>
        <v>900</v>
      </c>
      <c r="I129" s="170">
        <f t="shared" si="4"/>
        <v>600</v>
      </c>
      <c r="J129" s="170"/>
      <c r="K129" s="164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</row>
    <row r="130" spans="1:42" ht="12" customHeight="1">
      <c r="A130" s="235" t="s">
        <v>152</v>
      </c>
      <c r="B130" s="204" t="s">
        <v>125</v>
      </c>
      <c r="C130" s="294">
        <v>971</v>
      </c>
      <c r="D130" s="181" t="s">
        <v>106</v>
      </c>
      <c r="E130" s="140">
        <v>3500000</v>
      </c>
      <c r="F130" s="171" t="s">
        <v>161</v>
      </c>
      <c r="G130" s="165" t="s">
        <v>181</v>
      </c>
      <c r="H130" s="170">
        <f t="shared" si="4"/>
        <v>900</v>
      </c>
      <c r="I130" s="170">
        <f t="shared" si="4"/>
        <v>600</v>
      </c>
      <c r="J130" s="170"/>
      <c r="K130" s="164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</row>
    <row r="131" spans="1:42" ht="12" customHeight="1">
      <c r="A131" s="235" t="s">
        <v>152</v>
      </c>
      <c r="B131" s="199" t="s">
        <v>215</v>
      </c>
      <c r="C131" s="295">
        <v>971</v>
      </c>
      <c r="D131" s="165" t="s">
        <v>106</v>
      </c>
      <c r="E131" s="161">
        <v>3500000</v>
      </c>
      <c r="F131" s="167" t="s">
        <v>161</v>
      </c>
      <c r="G131" s="196" t="s">
        <v>213</v>
      </c>
      <c r="H131" s="163">
        <f t="shared" si="4"/>
        <v>900</v>
      </c>
      <c r="I131" s="163">
        <f t="shared" si="4"/>
        <v>600</v>
      </c>
      <c r="J131" s="163"/>
      <c r="K131" s="164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</row>
    <row r="132" spans="1:42" ht="12" customHeight="1">
      <c r="A132" s="232" t="s">
        <v>152</v>
      </c>
      <c r="B132" s="197" t="s">
        <v>216</v>
      </c>
      <c r="C132" s="305">
        <v>971</v>
      </c>
      <c r="D132" s="167" t="s">
        <v>106</v>
      </c>
      <c r="E132" s="165">
        <v>3500000</v>
      </c>
      <c r="F132" s="167" t="s">
        <v>161</v>
      </c>
      <c r="G132" s="165" t="s">
        <v>214</v>
      </c>
      <c r="H132" s="178">
        <f>SUM(H134)</f>
        <v>900</v>
      </c>
      <c r="I132" s="178">
        <f>SUM(I134)</f>
        <v>600</v>
      </c>
      <c r="J132" s="178"/>
      <c r="K132" s="164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</row>
    <row r="133" spans="1:42" ht="12" customHeight="1">
      <c r="A133" s="234"/>
      <c r="B133" s="198" t="s">
        <v>217</v>
      </c>
      <c r="C133" s="307"/>
      <c r="D133" s="140"/>
      <c r="E133" s="169"/>
      <c r="F133" s="140"/>
      <c r="G133" s="169"/>
      <c r="H133" s="170"/>
      <c r="I133" s="170"/>
      <c r="J133" s="170"/>
      <c r="K133" s="164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</row>
    <row r="134" spans="1:42" ht="12" customHeight="1">
      <c r="A134" s="237" t="s">
        <v>211</v>
      </c>
      <c r="B134" s="206" t="s">
        <v>342</v>
      </c>
      <c r="C134" s="299">
        <v>971</v>
      </c>
      <c r="D134" s="166" t="s">
        <v>106</v>
      </c>
      <c r="E134" s="182">
        <v>3500001</v>
      </c>
      <c r="F134" s="166">
        <v>197</v>
      </c>
      <c r="G134" s="281">
        <v>242</v>
      </c>
      <c r="H134" s="160">
        <v>900</v>
      </c>
      <c r="I134" s="160">
        <v>600</v>
      </c>
      <c r="J134" s="160"/>
      <c r="K134" s="334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</row>
    <row r="135" spans="1:42" ht="6.75" customHeight="1">
      <c r="A135" s="238"/>
      <c r="B135" s="156"/>
      <c r="C135" s="300"/>
      <c r="D135" s="179"/>
      <c r="E135" s="174"/>
      <c r="F135" s="179"/>
      <c r="G135" s="282"/>
      <c r="H135" s="151"/>
      <c r="I135" s="151"/>
      <c r="J135" s="151"/>
      <c r="K135" s="334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</row>
    <row r="136" spans="1:42" ht="12" customHeight="1">
      <c r="A136" s="155" t="s">
        <v>252</v>
      </c>
      <c r="B136" s="138" t="s">
        <v>221</v>
      </c>
      <c r="C136" s="297">
        <v>971</v>
      </c>
      <c r="D136" s="168" t="s">
        <v>223</v>
      </c>
      <c r="E136" s="140" t="s">
        <v>174</v>
      </c>
      <c r="F136" s="140" t="s">
        <v>111</v>
      </c>
      <c r="G136" s="169" t="s">
        <v>111</v>
      </c>
      <c r="H136" s="159">
        <f aca="true" t="shared" si="5" ref="H136:I139">SUM(H137)</f>
        <v>21513</v>
      </c>
      <c r="I136" s="159">
        <f t="shared" si="5"/>
        <v>6663</v>
      </c>
      <c r="J136" s="159"/>
      <c r="K136" s="164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</row>
    <row r="137" spans="1:42" ht="12" customHeight="1">
      <c r="A137" s="235" t="s">
        <v>218</v>
      </c>
      <c r="B137" s="204" t="s">
        <v>222</v>
      </c>
      <c r="C137" s="297">
        <v>971</v>
      </c>
      <c r="D137" s="181" t="s">
        <v>223</v>
      </c>
      <c r="E137" s="140" t="s">
        <v>224</v>
      </c>
      <c r="F137" s="171" t="s">
        <v>111</v>
      </c>
      <c r="G137" s="165" t="s">
        <v>111</v>
      </c>
      <c r="H137" s="170">
        <f t="shared" si="5"/>
        <v>21513</v>
      </c>
      <c r="I137" s="170">
        <f t="shared" si="5"/>
        <v>6663</v>
      </c>
      <c r="J137" s="170"/>
      <c r="K137" s="164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</row>
    <row r="138" spans="1:42" ht="12" customHeight="1">
      <c r="A138" s="211" t="s">
        <v>218</v>
      </c>
      <c r="B138" s="204" t="s">
        <v>212</v>
      </c>
      <c r="C138" s="293">
        <v>971</v>
      </c>
      <c r="D138" s="181" t="s">
        <v>223</v>
      </c>
      <c r="E138" s="140" t="s">
        <v>224</v>
      </c>
      <c r="F138" s="171" t="s">
        <v>161</v>
      </c>
      <c r="G138" s="165" t="s">
        <v>111</v>
      </c>
      <c r="H138" s="170">
        <f t="shared" si="5"/>
        <v>21513</v>
      </c>
      <c r="I138" s="170">
        <f t="shared" si="5"/>
        <v>6663</v>
      </c>
      <c r="J138" s="170"/>
      <c r="K138" s="164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</row>
    <row r="139" spans="1:42" ht="12" customHeight="1">
      <c r="A139" s="231" t="s">
        <v>218</v>
      </c>
      <c r="B139" s="204" t="s">
        <v>125</v>
      </c>
      <c r="C139" s="294">
        <v>971</v>
      </c>
      <c r="D139" s="181" t="s">
        <v>223</v>
      </c>
      <c r="E139" s="140" t="s">
        <v>224</v>
      </c>
      <c r="F139" s="171" t="s">
        <v>161</v>
      </c>
      <c r="G139" s="165" t="s">
        <v>181</v>
      </c>
      <c r="H139" s="170">
        <f t="shared" si="5"/>
        <v>21513</v>
      </c>
      <c r="I139" s="170">
        <f t="shared" si="5"/>
        <v>6663</v>
      </c>
      <c r="J139" s="170"/>
      <c r="K139" s="164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</row>
    <row r="140" spans="1:42" ht="12" customHeight="1">
      <c r="A140" s="235" t="s">
        <v>218</v>
      </c>
      <c r="B140" s="199" t="s">
        <v>215</v>
      </c>
      <c r="C140" s="295">
        <v>971</v>
      </c>
      <c r="D140" s="181" t="s">
        <v>223</v>
      </c>
      <c r="E140" s="140" t="s">
        <v>224</v>
      </c>
      <c r="F140" s="167" t="s">
        <v>161</v>
      </c>
      <c r="G140" s="196" t="s">
        <v>213</v>
      </c>
      <c r="H140" s="170">
        <f>SUM(H141,H143)</f>
        <v>21513</v>
      </c>
      <c r="I140" s="170">
        <f>SUM(I141,I143)</f>
        <v>6663</v>
      </c>
      <c r="J140" s="170"/>
      <c r="K140" s="164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</row>
    <row r="141" spans="1:42" ht="12" customHeight="1">
      <c r="A141" s="232" t="s">
        <v>218</v>
      </c>
      <c r="B141" s="197" t="s">
        <v>216</v>
      </c>
      <c r="C141" s="305">
        <v>971</v>
      </c>
      <c r="D141" s="167" t="s">
        <v>223</v>
      </c>
      <c r="E141" s="165" t="s">
        <v>224</v>
      </c>
      <c r="F141" s="167" t="s">
        <v>161</v>
      </c>
      <c r="G141" s="165" t="s">
        <v>214</v>
      </c>
      <c r="H141" s="178">
        <f>SUM(H146,H148,H150,H151,H152,H153,H156,H157,H158,H159,H162,H164)</f>
        <v>21173</v>
      </c>
      <c r="I141" s="178">
        <f>SUM(I146,I148,I150,I151,I152,I156,I157,I158,I159,I162,I164)</f>
        <v>6334</v>
      </c>
      <c r="J141" s="178"/>
      <c r="K141" s="164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</row>
    <row r="142" spans="1:42" ht="12" customHeight="1">
      <c r="A142" s="239"/>
      <c r="B142" s="201" t="s">
        <v>217</v>
      </c>
      <c r="C142" s="69"/>
      <c r="D142" s="161"/>
      <c r="E142" s="162"/>
      <c r="F142" s="161"/>
      <c r="G142" s="162"/>
      <c r="H142" s="170"/>
      <c r="I142" s="170"/>
      <c r="J142" s="170"/>
      <c r="K142" s="164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</row>
    <row r="143" spans="1:42" ht="12" customHeight="1">
      <c r="A143" s="232" t="s">
        <v>218</v>
      </c>
      <c r="B143" s="197" t="s">
        <v>402</v>
      </c>
      <c r="C143" s="305">
        <v>971</v>
      </c>
      <c r="D143" s="167" t="s">
        <v>223</v>
      </c>
      <c r="E143" s="165" t="s">
        <v>224</v>
      </c>
      <c r="F143" s="167" t="s">
        <v>161</v>
      </c>
      <c r="G143" s="165" t="s">
        <v>401</v>
      </c>
      <c r="H143" s="178">
        <f>SUM(H147,H149,H163,H165)</f>
        <v>340</v>
      </c>
      <c r="I143" s="178">
        <f>SUM(I147,I149,I163,I165)</f>
        <v>329</v>
      </c>
      <c r="J143" s="178"/>
      <c r="K143" s="164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</row>
    <row r="144" spans="1:42" ht="12" customHeight="1">
      <c r="A144" s="239"/>
      <c r="B144" s="201" t="s">
        <v>403</v>
      </c>
      <c r="C144" s="69"/>
      <c r="D144" s="161"/>
      <c r="E144" s="162"/>
      <c r="F144" s="161"/>
      <c r="G144" s="162"/>
      <c r="H144" s="170"/>
      <c r="I144" s="170"/>
      <c r="J144" s="170"/>
      <c r="K144" s="164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</row>
    <row r="145" spans="1:42" ht="12" customHeight="1">
      <c r="A145" s="211" t="s">
        <v>219</v>
      </c>
      <c r="B145" s="205" t="s">
        <v>225</v>
      </c>
      <c r="C145" s="294">
        <v>971</v>
      </c>
      <c r="D145" s="181" t="s">
        <v>223</v>
      </c>
      <c r="E145" s="171" t="s">
        <v>226</v>
      </c>
      <c r="F145" s="171" t="s">
        <v>161</v>
      </c>
      <c r="G145" s="203" t="s">
        <v>213</v>
      </c>
      <c r="H145" s="170">
        <f>SUM(H146,H147,H148,H149,H150,H151,H152,H153)</f>
        <v>16106</v>
      </c>
      <c r="I145" s="170">
        <f>SUM(I146,I147,I148,I149,I150,I151,I152)</f>
        <v>3822</v>
      </c>
      <c r="J145" s="170"/>
      <c r="K145" s="164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</row>
    <row r="146" spans="1:42" ht="12" customHeight="1">
      <c r="A146" s="238" t="s">
        <v>220</v>
      </c>
      <c r="B146" s="206" t="s">
        <v>112</v>
      </c>
      <c r="C146" s="300">
        <v>971</v>
      </c>
      <c r="D146" s="179" t="s">
        <v>223</v>
      </c>
      <c r="E146" s="174" t="s">
        <v>231</v>
      </c>
      <c r="F146" s="174" t="s">
        <v>161</v>
      </c>
      <c r="G146" s="282" t="s">
        <v>214</v>
      </c>
      <c r="H146" s="183">
        <v>7115</v>
      </c>
      <c r="I146" s="183">
        <v>1998</v>
      </c>
      <c r="J146" s="183"/>
      <c r="K146" s="334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</row>
    <row r="147" spans="1:42" ht="12" customHeight="1">
      <c r="A147" s="238"/>
      <c r="B147" s="206" t="s">
        <v>112</v>
      </c>
      <c r="C147" s="299">
        <v>971</v>
      </c>
      <c r="D147" s="179" t="s">
        <v>223</v>
      </c>
      <c r="E147" s="174" t="s">
        <v>231</v>
      </c>
      <c r="F147" s="174" t="s">
        <v>161</v>
      </c>
      <c r="G147" s="282" t="s">
        <v>401</v>
      </c>
      <c r="H147" s="183">
        <v>202</v>
      </c>
      <c r="I147" s="183">
        <v>202</v>
      </c>
      <c r="J147" s="183"/>
      <c r="K147" s="334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</row>
    <row r="148" spans="1:42" ht="12" customHeight="1">
      <c r="A148" s="238" t="s">
        <v>227</v>
      </c>
      <c r="B148" s="200" t="s">
        <v>343</v>
      </c>
      <c r="C148" s="300">
        <v>971</v>
      </c>
      <c r="D148" s="179" t="s">
        <v>223</v>
      </c>
      <c r="E148" s="174" t="s">
        <v>232</v>
      </c>
      <c r="F148" s="174" t="s">
        <v>161</v>
      </c>
      <c r="G148" s="282" t="s">
        <v>214</v>
      </c>
      <c r="H148" s="183">
        <v>2379</v>
      </c>
      <c r="I148" s="183">
        <v>1036</v>
      </c>
      <c r="J148" s="183"/>
      <c r="K148" s="334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</row>
    <row r="149" spans="1:42" ht="12" customHeight="1">
      <c r="A149" s="238"/>
      <c r="B149" s="200" t="s">
        <v>343</v>
      </c>
      <c r="C149" s="300">
        <v>971</v>
      </c>
      <c r="D149" s="179" t="s">
        <v>223</v>
      </c>
      <c r="E149" s="174" t="s">
        <v>232</v>
      </c>
      <c r="F149" s="174" t="s">
        <v>161</v>
      </c>
      <c r="G149" s="282" t="s">
        <v>401</v>
      </c>
      <c r="H149" s="183">
        <v>95</v>
      </c>
      <c r="I149" s="183">
        <v>84</v>
      </c>
      <c r="J149" s="183"/>
      <c r="K149" s="334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</row>
    <row r="150" spans="1:42" ht="12" customHeight="1">
      <c r="A150" s="238" t="s">
        <v>228</v>
      </c>
      <c r="B150" s="200" t="s">
        <v>113</v>
      </c>
      <c r="C150" s="299">
        <v>971</v>
      </c>
      <c r="D150" s="179" t="s">
        <v>223</v>
      </c>
      <c r="E150" s="174" t="s">
        <v>233</v>
      </c>
      <c r="F150" s="174" t="s">
        <v>161</v>
      </c>
      <c r="G150" s="282" t="s">
        <v>214</v>
      </c>
      <c r="H150" s="183">
        <v>1035</v>
      </c>
      <c r="I150" s="183">
        <v>402</v>
      </c>
      <c r="J150" s="183"/>
      <c r="K150" s="334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</row>
    <row r="151" spans="1:42" ht="12" customHeight="1">
      <c r="A151" s="238" t="s">
        <v>229</v>
      </c>
      <c r="B151" s="200" t="s">
        <v>114</v>
      </c>
      <c r="C151" s="300">
        <v>971</v>
      </c>
      <c r="D151" s="179" t="s">
        <v>223</v>
      </c>
      <c r="E151" s="174" t="s">
        <v>234</v>
      </c>
      <c r="F151" s="174" t="s">
        <v>161</v>
      </c>
      <c r="G151" s="282" t="s">
        <v>214</v>
      </c>
      <c r="H151" s="183">
        <v>280</v>
      </c>
      <c r="I151" s="183">
        <v>100</v>
      </c>
      <c r="J151" s="183"/>
      <c r="K151" s="334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</row>
    <row r="152" spans="1:42" ht="12" customHeight="1">
      <c r="A152" s="238" t="s">
        <v>230</v>
      </c>
      <c r="B152" s="200" t="s">
        <v>115</v>
      </c>
      <c r="C152" s="299">
        <v>971</v>
      </c>
      <c r="D152" s="179" t="s">
        <v>223</v>
      </c>
      <c r="E152" s="174" t="s">
        <v>235</v>
      </c>
      <c r="F152" s="174" t="s">
        <v>161</v>
      </c>
      <c r="G152" s="282" t="s">
        <v>214</v>
      </c>
      <c r="H152" s="183">
        <v>1000</v>
      </c>
      <c r="I152" s="183">
        <v>0</v>
      </c>
      <c r="J152" s="183"/>
      <c r="K152" s="334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</row>
    <row r="153" spans="1:42" ht="12" customHeight="1">
      <c r="A153" s="238" t="s">
        <v>406</v>
      </c>
      <c r="B153" s="200" t="s">
        <v>407</v>
      </c>
      <c r="C153" s="299">
        <v>971</v>
      </c>
      <c r="D153" s="179" t="s">
        <v>223</v>
      </c>
      <c r="E153" s="174" t="s">
        <v>408</v>
      </c>
      <c r="F153" s="174" t="s">
        <v>161</v>
      </c>
      <c r="G153" s="282" t="s">
        <v>214</v>
      </c>
      <c r="H153" s="183">
        <v>4000</v>
      </c>
      <c r="I153" s="183">
        <v>0</v>
      </c>
      <c r="J153" s="183"/>
      <c r="K153" s="334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</row>
    <row r="154" spans="1:42" ht="9.75" customHeight="1">
      <c r="A154" s="211"/>
      <c r="B154" s="137"/>
      <c r="C154" s="294"/>
      <c r="D154" s="181"/>
      <c r="E154" s="171"/>
      <c r="F154" s="181"/>
      <c r="G154" s="203"/>
      <c r="H154" s="159"/>
      <c r="I154" s="159"/>
      <c r="J154" s="159"/>
      <c r="K154" s="164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</row>
    <row r="155" spans="1:42" ht="12" customHeight="1">
      <c r="A155" s="211" t="s">
        <v>241</v>
      </c>
      <c r="B155" s="210" t="s">
        <v>251</v>
      </c>
      <c r="C155" s="294">
        <v>971</v>
      </c>
      <c r="D155" s="181" t="s">
        <v>223</v>
      </c>
      <c r="E155" s="171" t="s">
        <v>236</v>
      </c>
      <c r="F155" s="171" t="s">
        <v>161</v>
      </c>
      <c r="G155" s="203" t="s">
        <v>213</v>
      </c>
      <c r="H155" s="159">
        <f>SUM(H156,H157,H158,H159)</f>
        <v>4822</v>
      </c>
      <c r="I155" s="159">
        <f>SUM(I156,I157,I158,I159)</f>
        <v>2553</v>
      </c>
      <c r="J155" s="159"/>
      <c r="K155" s="164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</row>
    <row r="156" spans="1:42" ht="12" customHeight="1">
      <c r="A156" s="238" t="s">
        <v>242</v>
      </c>
      <c r="B156" s="200" t="s">
        <v>346</v>
      </c>
      <c r="C156" s="299">
        <v>971</v>
      </c>
      <c r="D156" s="179" t="s">
        <v>223</v>
      </c>
      <c r="E156" s="174" t="s">
        <v>237</v>
      </c>
      <c r="F156" s="174" t="s">
        <v>161</v>
      </c>
      <c r="G156" s="282" t="s">
        <v>214</v>
      </c>
      <c r="H156" s="183">
        <v>2322</v>
      </c>
      <c r="I156" s="183">
        <v>1387</v>
      </c>
      <c r="J156" s="183"/>
      <c r="K156" s="334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</row>
    <row r="157" spans="1:42" ht="12" customHeight="1">
      <c r="A157" s="238" t="s">
        <v>243</v>
      </c>
      <c r="B157" s="200" t="s">
        <v>347</v>
      </c>
      <c r="C157" s="300">
        <v>971</v>
      </c>
      <c r="D157" s="179" t="s">
        <v>223</v>
      </c>
      <c r="E157" s="174" t="s">
        <v>238</v>
      </c>
      <c r="F157" s="174" t="s">
        <v>161</v>
      </c>
      <c r="G157" s="282" t="s">
        <v>214</v>
      </c>
      <c r="H157" s="183">
        <v>1650</v>
      </c>
      <c r="I157" s="183">
        <v>800</v>
      </c>
      <c r="J157" s="183"/>
      <c r="K157" s="334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</row>
    <row r="158" spans="1:42" ht="12" customHeight="1">
      <c r="A158" s="238" t="s">
        <v>244</v>
      </c>
      <c r="B158" s="200" t="s">
        <v>348</v>
      </c>
      <c r="C158" s="299">
        <v>971</v>
      </c>
      <c r="D158" s="179" t="s">
        <v>223</v>
      </c>
      <c r="E158" s="174" t="s">
        <v>239</v>
      </c>
      <c r="F158" s="174" t="s">
        <v>161</v>
      </c>
      <c r="G158" s="282" t="s">
        <v>214</v>
      </c>
      <c r="H158" s="183">
        <v>200</v>
      </c>
      <c r="I158" s="183">
        <v>50</v>
      </c>
      <c r="J158" s="183"/>
      <c r="K158" s="334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</row>
    <row r="159" spans="1:42" ht="12" customHeight="1">
      <c r="A159" s="238" t="s">
        <v>245</v>
      </c>
      <c r="B159" s="200" t="s">
        <v>158</v>
      </c>
      <c r="C159" s="300">
        <v>971</v>
      </c>
      <c r="D159" s="179" t="s">
        <v>223</v>
      </c>
      <c r="E159" s="174" t="s">
        <v>240</v>
      </c>
      <c r="F159" s="174" t="s">
        <v>161</v>
      </c>
      <c r="G159" s="282" t="s">
        <v>214</v>
      </c>
      <c r="H159" s="183">
        <v>650</v>
      </c>
      <c r="I159" s="183">
        <v>316</v>
      </c>
      <c r="J159" s="183"/>
      <c r="K159" s="334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</row>
    <row r="160" spans="1:42" ht="9.75" customHeight="1">
      <c r="A160" s="212"/>
      <c r="B160" s="158"/>
      <c r="C160" s="104"/>
      <c r="D160" s="173"/>
      <c r="E160" s="172"/>
      <c r="F160" s="173"/>
      <c r="G160" s="282"/>
      <c r="H160" s="183"/>
      <c r="I160" s="183"/>
      <c r="J160" s="183"/>
      <c r="K160" s="334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</row>
    <row r="161" spans="1:42" ht="12" customHeight="1">
      <c r="A161" s="211" t="s">
        <v>247</v>
      </c>
      <c r="B161" s="204" t="s">
        <v>246</v>
      </c>
      <c r="C161" s="294">
        <v>971</v>
      </c>
      <c r="D161" s="181" t="s">
        <v>223</v>
      </c>
      <c r="E161" s="171" t="s">
        <v>249</v>
      </c>
      <c r="F161" s="171" t="s">
        <v>161</v>
      </c>
      <c r="G161" s="203" t="s">
        <v>213</v>
      </c>
      <c r="H161" s="159">
        <f>SUM(H162,H163,H164,H165)</f>
        <v>585</v>
      </c>
      <c r="I161" s="159">
        <f>SUM(I162,I163,I164,I165)</f>
        <v>288</v>
      </c>
      <c r="J161" s="159"/>
      <c r="K161" s="164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</row>
    <row r="162" spans="1:42" ht="12" customHeight="1">
      <c r="A162" s="238" t="s">
        <v>248</v>
      </c>
      <c r="B162" s="213" t="s">
        <v>116</v>
      </c>
      <c r="C162" s="300">
        <v>971</v>
      </c>
      <c r="D162" s="179" t="s">
        <v>223</v>
      </c>
      <c r="E162" s="174" t="s">
        <v>250</v>
      </c>
      <c r="F162" s="174" t="s">
        <v>161</v>
      </c>
      <c r="G162" s="282" t="s">
        <v>214</v>
      </c>
      <c r="H162" s="183">
        <v>335</v>
      </c>
      <c r="I162" s="183">
        <v>188</v>
      </c>
      <c r="J162" s="183"/>
      <c r="K162" s="334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</row>
    <row r="163" spans="1:42" ht="12" customHeight="1">
      <c r="A163" s="238" t="s">
        <v>248</v>
      </c>
      <c r="B163" s="213" t="s">
        <v>116</v>
      </c>
      <c r="C163" s="300">
        <v>971</v>
      </c>
      <c r="D163" s="179" t="s">
        <v>223</v>
      </c>
      <c r="E163" s="174" t="s">
        <v>250</v>
      </c>
      <c r="F163" s="174" t="s">
        <v>161</v>
      </c>
      <c r="G163" s="282" t="s">
        <v>401</v>
      </c>
      <c r="H163" s="183"/>
      <c r="I163" s="183"/>
      <c r="J163" s="183"/>
      <c r="K163" s="334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</row>
    <row r="164" spans="1:42" ht="12" customHeight="1">
      <c r="A164" s="238" t="s">
        <v>344</v>
      </c>
      <c r="B164" s="213" t="s">
        <v>345</v>
      </c>
      <c r="C164" s="300">
        <v>971</v>
      </c>
      <c r="D164" s="179" t="s">
        <v>223</v>
      </c>
      <c r="E164" s="174" t="s">
        <v>405</v>
      </c>
      <c r="F164" s="174" t="s">
        <v>161</v>
      </c>
      <c r="G164" s="282" t="s">
        <v>214</v>
      </c>
      <c r="H164" s="183">
        <v>207</v>
      </c>
      <c r="I164" s="183">
        <v>57</v>
      </c>
      <c r="J164" s="183"/>
      <c r="K164" s="334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</row>
    <row r="165" spans="1:42" ht="12" customHeight="1">
      <c r="A165" s="238" t="s">
        <v>344</v>
      </c>
      <c r="B165" s="213" t="s">
        <v>345</v>
      </c>
      <c r="C165" s="300">
        <v>971</v>
      </c>
      <c r="D165" s="179" t="s">
        <v>223</v>
      </c>
      <c r="E165" s="174" t="s">
        <v>405</v>
      </c>
      <c r="F165" s="174" t="s">
        <v>161</v>
      </c>
      <c r="G165" s="282" t="s">
        <v>401</v>
      </c>
      <c r="H165" s="183">
        <v>43</v>
      </c>
      <c r="I165" s="183">
        <v>43</v>
      </c>
      <c r="J165" s="183"/>
      <c r="K165" s="334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</row>
    <row r="166" spans="1:42" ht="9.75" customHeight="1">
      <c r="A166" s="236"/>
      <c r="B166" s="158"/>
      <c r="C166" s="109"/>
      <c r="D166" s="175"/>
      <c r="E166" s="176"/>
      <c r="F166" s="175"/>
      <c r="G166" s="284"/>
      <c r="H166" s="151"/>
      <c r="I166" s="151"/>
      <c r="J166" s="151"/>
      <c r="K166" s="334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</row>
    <row r="167" spans="1:42" ht="12" customHeight="1">
      <c r="A167" s="211" t="s">
        <v>253</v>
      </c>
      <c r="B167" s="209" t="s">
        <v>117</v>
      </c>
      <c r="C167" s="294">
        <v>971</v>
      </c>
      <c r="D167" s="203" t="s">
        <v>256</v>
      </c>
      <c r="E167" s="203" t="s">
        <v>174</v>
      </c>
      <c r="F167" s="171" t="s">
        <v>111</v>
      </c>
      <c r="G167" s="181" t="s">
        <v>111</v>
      </c>
      <c r="H167" s="159">
        <f>SUM(H169,H187)</f>
        <v>1144</v>
      </c>
      <c r="I167" s="159">
        <f>SUM(I169,I187)</f>
        <v>828</v>
      </c>
      <c r="J167" s="159"/>
      <c r="K167" s="164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</row>
    <row r="168" spans="1:42" ht="11.25" customHeight="1">
      <c r="A168" s="211"/>
      <c r="B168" s="114"/>
      <c r="C168" s="103"/>
      <c r="D168" s="181"/>
      <c r="E168" s="171"/>
      <c r="F168" s="181"/>
      <c r="G168" s="203"/>
      <c r="H168" s="159"/>
      <c r="I168" s="159"/>
      <c r="J168" s="159"/>
      <c r="K168" s="164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</row>
    <row r="169" spans="1:42" ht="12" customHeight="1">
      <c r="A169" s="155" t="s">
        <v>254</v>
      </c>
      <c r="B169" s="114" t="s">
        <v>162</v>
      </c>
      <c r="C169" s="294">
        <v>971</v>
      </c>
      <c r="D169" s="169" t="s">
        <v>257</v>
      </c>
      <c r="E169" s="168" t="s">
        <v>174</v>
      </c>
      <c r="F169" s="140" t="s">
        <v>111</v>
      </c>
      <c r="G169" s="169" t="s">
        <v>111</v>
      </c>
      <c r="H169" s="159">
        <f>SUM(H170,H177)</f>
        <v>1144</v>
      </c>
      <c r="I169" s="159">
        <f>SUM(I170,I177)</f>
        <v>828</v>
      </c>
      <c r="J169" s="159"/>
      <c r="K169" s="164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</row>
    <row r="170" spans="1:42" s="8" customFormat="1" ht="12" customHeight="1">
      <c r="A170" s="211" t="s">
        <v>255</v>
      </c>
      <c r="B170" s="205" t="s">
        <v>163</v>
      </c>
      <c r="C170" s="294">
        <v>971</v>
      </c>
      <c r="D170" s="181" t="s">
        <v>257</v>
      </c>
      <c r="E170" s="171" t="s">
        <v>258</v>
      </c>
      <c r="F170" s="140" t="s">
        <v>111</v>
      </c>
      <c r="G170" s="169" t="s">
        <v>111</v>
      </c>
      <c r="H170" s="159">
        <f aca="true" t="shared" si="6" ref="H170:I174">SUM(H171)</f>
        <v>897</v>
      </c>
      <c r="I170" s="159">
        <f t="shared" si="6"/>
        <v>728</v>
      </c>
      <c r="J170" s="159"/>
      <c r="K170" s="164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V170" s="319"/>
      <c r="W170" s="319"/>
      <c r="X170" s="319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</row>
    <row r="171" spans="1:42" s="8" customFormat="1" ht="12" customHeight="1">
      <c r="A171" s="211" t="s">
        <v>255</v>
      </c>
      <c r="B171" s="205" t="s">
        <v>259</v>
      </c>
      <c r="C171" s="294">
        <v>971</v>
      </c>
      <c r="D171" s="181" t="s">
        <v>257</v>
      </c>
      <c r="E171" s="171" t="s">
        <v>258</v>
      </c>
      <c r="F171" s="140" t="s">
        <v>260</v>
      </c>
      <c r="G171" s="169" t="s">
        <v>111</v>
      </c>
      <c r="H171" s="159">
        <f t="shared" si="6"/>
        <v>897</v>
      </c>
      <c r="I171" s="159">
        <f t="shared" si="6"/>
        <v>728</v>
      </c>
      <c r="J171" s="159"/>
      <c r="K171" s="164"/>
      <c r="L171" s="319"/>
      <c r="M171" s="319"/>
      <c r="N171" s="319"/>
      <c r="O171" s="319"/>
      <c r="P171" s="319"/>
      <c r="Q171" s="319"/>
      <c r="R171" s="319"/>
      <c r="S171" s="319"/>
      <c r="T171" s="319"/>
      <c r="U171" s="319"/>
      <c r="V171" s="319"/>
      <c r="W171" s="319"/>
      <c r="X171" s="319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</row>
    <row r="172" spans="1:42" s="8" customFormat="1" ht="12" customHeight="1">
      <c r="A172" s="235" t="s">
        <v>255</v>
      </c>
      <c r="B172" s="219" t="s">
        <v>125</v>
      </c>
      <c r="C172" s="294">
        <v>971</v>
      </c>
      <c r="D172" s="165" t="s">
        <v>257</v>
      </c>
      <c r="E172" s="167" t="s">
        <v>258</v>
      </c>
      <c r="F172" s="161" t="s">
        <v>260</v>
      </c>
      <c r="G172" s="162" t="s">
        <v>181</v>
      </c>
      <c r="H172" s="159">
        <f t="shared" si="6"/>
        <v>897</v>
      </c>
      <c r="I172" s="159">
        <f t="shared" si="6"/>
        <v>728</v>
      </c>
      <c r="J172" s="159"/>
      <c r="K172" s="164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19"/>
      <c r="W172" s="319"/>
      <c r="X172" s="319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</row>
    <row r="173" spans="1:42" ht="12" customHeight="1">
      <c r="A173" s="235" t="s">
        <v>255</v>
      </c>
      <c r="B173" s="328" t="s">
        <v>135</v>
      </c>
      <c r="C173" s="295">
        <v>971</v>
      </c>
      <c r="D173" s="165" t="s">
        <v>257</v>
      </c>
      <c r="E173" s="167" t="s">
        <v>258</v>
      </c>
      <c r="F173" s="171" t="s">
        <v>260</v>
      </c>
      <c r="G173" s="181" t="s">
        <v>310</v>
      </c>
      <c r="H173" s="159">
        <f t="shared" si="6"/>
        <v>897</v>
      </c>
      <c r="I173" s="159">
        <f t="shared" si="6"/>
        <v>728</v>
      </c>
      <c r="J173" s="159"/>
      <c r="K173" s="164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19"/>
      <c r="W173" s="319"/>
      <c r="X173" s="319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</row>
    <row r="174" spans="1:42" ht="12" customHeight="1">
      <c r="A174" s="235" t="s">
        <v>255</v>
      </c>
      <c r="B174" s="221" t="s">
        <v>140</v>
      </c>
      <c r="C174" s="295">
        <v>971</v>
      </c>
      <c r="D174" s="165" t="s">
        <v>257</v>
      </c>
      <c r="E174" s="167" t="s">
        <v>258</v>
      </c>
      <c r="F174" s="161" t="s">
        <v>260</v>
      </c>
      <c r="G174" s="162" t="s">
        <v>203</v>
      </c>
      <c r="H174" s="159">
        <f t="shared" si="6"/>
        <v>897</v>
      </c>
      <c r="I174" s="159">
        <f t="shared" si="6"/>
        <v>728</v>
      </c>
      <c r="J174" s="159"/>
      <c r="K174" s="164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19"/>
      <c r="W174" s="319"/>
      <c r="X174" s="319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</row>
    <row r="175" spans="1:42" ht="12" customHeight="1">
      <c r="A175" s="238" t="s">
        <v>261</v>
      </c>
      <c r="B175" s="268" t="s">
        <v>119</v>
      </c>
      <c r="C175" s="288">
        <v>971</v>
      </c>
      <c r="D175" s="179" t="s">
        <v>257</v>
      </c>
      <c r="E175" s="174">
        <v>4310001</v>
      </c>
      <c r="F175" s="179">
        <v>447</v>
      </c>
      <c r="G175" s="282" t="s">
        <v>203</v>
      </c>
      <c r="H175" s="160">
        <v>897</v>
      </c>
      <c r="I175" s="160">
        <v>728</v>
      </c>
      <c r="J175" s="160"/>
      <c r="K175" s="334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</row>
    <row r="176" spans="1:42" s="8" customFormat="1" ht="8.25" customHeight="1">
      <c r="A176" s="240"/>
      <c r="B176" s="225"/>
      <c r="C176" s="201"/>
      <c r="D176" s="198"/>
      <c r="E176" s="198"/>
      <c r="F176" s="198"/>
      <c r="G176" s="286"/>
      <c r="H176" s="170"/>
      <c r="I176" s="170"/>
      <c r="J176" s="170"/>
      <c r="K176" s="164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</row>
    <row r="177" spans="1:42" s="8" customFormat="1" ht="12" customHeight="1">
      <c r="A177" s="235" t="s">
        <v>264</v>
      </c>
      <c r="B177" s="223" t="s">
        <v>262</v>
      </c>
      <c r="C177" s="295">
        <v>971</v>
      </c>
      <c r="D177" s="165" t="s">
        <v>257</v>
      </c>
      <c r="E177" s="167" t="s">
        <v>265</v>
      </c>
      <c r="F177" s="161" t="s">
        <v>111</v>
      </c>
      <c r="G177" s="162" t="s">
        <v>111</v>
      </c>
      <c r="H177" s="178">
        <f>SUM(H179)</f>
        <v>247</v>
      </c>
      <c r="I177" s="178">
        <f>SUM(I179)</f>
        <v>100</v>
      </c>
      <c r="J177" s="178"/>
      <c r="K177" s="164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</row>
    <row r="178" spans="1:42" s="8" customFormat="1" ht="12" customHeight="1">
      <c r="A178" s="240"/>
      <c r="B178" s="222" t="s">
        <v>263</v>
      </c>
      <c r="C178" s="297"/>
      <c r="D178" s="226"/>
      <c r="E178" s="198"/>
      <c r="F178" s="198"/>
      <c r="G178" s="286"/>
      <c r="H178" s="170"/>
      <c r="I178" s="170"/>
      <c r="J178" s="170"/>
      <c r="K178" s="164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319"/>
      <c r="W178" s="319"/>
      <c r="X178" s="319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</row>
    <row r="179" spans="1:42" s="8" customFormat="1" ht="12" customHeight="1">
      <c r="A179" s="155" t="s">
        <v>264</v>
      </c>
      <c r="B179" s="215" t="s">
        <v>266</v>
      </c>
      <c r="C179" s="297">
        <v>971</v>
      </c>
      <c r="D179" s="203" t="s">
        <v>257</v>
      </c>
      <c r="E179" s="171" t="s">
        <v>265</v>
      </c>
      <c r="F179" s="187">
        <v>452</v>
      </c>
      <c r="G179" s="168" t="s">
        <v>111</v>
      </c>
      <c r="H179" s="159">
        <f aca="true" t="shared" si="7" ref="H179:I182">SUM(H180)</f>
        <v>247</v>
      </c>
      <c r="I179" s="159">
        <f t="shared" si="7"/>
        <v>100</v>
      </c>
      <c r="J179" s="159"/>
      <c r="K179" s="164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</row>
    <row r="180" spans="1:42" s="8" customFormat="1" ht="12" customHeight="1">
      <c r="A180" s="235" t="s">
        <v>264</v>
      </c>
      <c r="B180" s="219" t="s">
        <v>125</v>
      </c>
      <c r="C180" s="294">
        <v>971</v>
      </c>
      <c r="D180" s="203" t="s">
        <v>257</v>
      </c>
      <c r="E180" s="171" t="s">
        <v>265</v>
      </c>
      <c r="F180" s="187">
        <v>452</v>
      </c>
      <c r="G180" s="162" t="s">
        <v>181</v>
      </c>
      <c r="H180" s="159">
        <f t="shared" si="7"/>
        <v>247</v>
      </c>
      <c r="I180" s="159">
        <f t="shared" si="7"/>
        <v>100</v>
      </c>
      <c r="J180" s="159"/>
      <c r="K180" s="164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319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</row>
    <row r="181" spans="1:42" s="8" customFormat="1" ht="12" customHeight="1">
      <c r="A181" s="235" t="s">
        <v>264</v>
      </c>
      <c r="B181" s="221" t="s">
        <v>268</v>
      </c>
      <c r="C181" s="294">
        <v>971</v>
      </c>
      <c r="D181" s="196" t="s">
        <v>257</v>
      </c>
      <c r="E181" s="167" t="s">
        <v>265</v>
      </c>
      <c r="F181" s="192">
        <v>452</v>
      </c>
      <c r="G181" s="181" t="s">
        <v>202</v>
      </c>
      <c r="H181" s="159">
        <f t="shared" si="7"/>
        <v>247</v>
      </c>
      <c r="I181" s="159">
        <f t="shared" si="7"/>
        <v>100</v>
      </c>
      <c r="J181" s="159"/>
      <c r="K181" s="164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319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</row>
    <row r="182" spans="1:42" s="8" customFormat="1" ht="12" customHeight="1">
      <c r="A182" s="235" t="s">
        <v>264</v>
      </c>
      <c r="B182" s="201" t="s">
        <v>270</v>
      </c>
      <c r="C182" s="294">
        <v>971</v>
      </c>
      <c r="D182" s="171" t="s">
        <v>257</v>
      </c>
      <c r="E182" s="181" t="s">
        <v>265</v>
      </c>
      <c r="F182" s="171">
        <v>452</v>
      </c>
      <c r="G182" s="181" t="s">
        <v>269</v>
      </c>
      <c r="H182" s="159">
        <f t="shared" si="7"/>
        <v>247</v>
      </c>
      <c r="I182" s="159">
        <f t="shared" si="7"/>
        <v>100</v>
      </c>
      <c r="J182" s="159"/>
      <c r="K182" s="164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19"/>
      <c r="W182" s="319"/>
      <c r="X182" s="319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</row>
    <row r="183" spans="1:42" s="8" customFormat="1" ht="12" customHeight="1">
      <c r="A183" s="236" t="s">
        <v>267</v>
      </c>
      <c r="B183" s="224" t="s">
        <v>272</v>
      </c>
      <c r="C183" s="295">
        <v>971</v>
      </c>
      <c r="D183" s="175" t="s">
        <v>257</v>
      </c>
      <c r="E183" s="176" t="s">
        <v>271</v>
      </c>
      <c r="F183" s="176" t="s">
        <v>274</v>
      </c>
      <c r="G183" s="175" t="s">
        <v>269</v>
      </c>
      <c r="H183" s="177">
        <v>247</v>
      </c>
      <c r="I183" s="177">
        <v>100</v>
      </c>
      <c r="J183" s="177"/>
      <c r="K183" s="334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</row>
    <row r="184" spans="1:42" s="8" customFormat="1" ht="12" customHeight="1">
      <c r="A184" s="240"/>
      <c r="B184" s="225" t="s">
        <v>273</v>
      </c>
      <c r="C184" s="297"/>
      <c r="D184" s="198"/>
      <c r="E184" s="198"/>
      <c r="F184" s="198"/>
      <c r="G184" s="286"/>
      <c r="H184" s="170"/>
      <c r="I184" s="170"/>
      <c r="J184" s="170"/>
      <c r="K184" s="164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</row>
    <row r="185" spans="1:42" s="8" customFormat="1" ht="10.5" customHeight="1" thickBot="1">
      <c r="A185" s="240"/>
      <c r="B185" s="227"/>
      <c r="C185" s="297"/>
      <c r="D185" s="204"/>
      <c r="E185" s="198"/>
      <c r="F185" s="204"/>
      <c r="G185" s="286"/>
      <c r="H185" s="170"/>
      <c r="I185" s="170"/>
      <c r="J185" s="170"/>
      <c r="K185" s="164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</row>
    <row r="186" spans="1:42" s="8" customFormat="1" ht="12.75" customHeight="1" thickBot="1">
      <c r="A186" s="115">
        <v>1</v>
      </c>
      <c r="B186" s="110">
        <v>2</v>
      </c>
      <c r="C186" s="186">
        <v>3</v>
      </c>
      <c r="D186" s="184">
        <v>4</v>
      </c>
      <c r="E186" s="185">
        <v>5</v>
      </c>
      <c r="F186" s="184">
        <v>6</v>
      </c>
      <c r="G186" s="285">
        <v>7</v>
      </c>
      <c r="H186" s="186">
        <v>8</v>
      </c>
      <c r="I186" s="291">
        <v>9</v>
      </c>
      <c r="J186" s="93">
        <v>10</v>
      </c>
      <c r="K186" s="97"/>
      <c r="L186" s="332"/>
      <c r="M186" s="332"/>
      <c r="N186" s="332"/>
      <c r="O186" s="332"/>
      <c r="P186" s="332"/>
      <c r="Q186" s="332"/>
      <c r="R186" s="332"/>
      <c r="S186" s="332"/>
      <c r="T186" s="332"/>
      <c r="U186" s="332"/>
      <c r="V186" s="332"/>
      <c r="W186" s="332"/>
      <c r="X186" s="72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</row>
    <row r="187" spans="1:42" s="8" customFormat="1" ht="12.75" customHeight="1">
      <c r="A187" s="155" t="s">
        <v>276</v>
      </c>
      <c r="B187" s="114" t="s">
        <v>275</v>
      </c>
      <c r="C187" s="108"/>
      <c r="D187" s="169" t="s">
        <v>277</v>
      </c>
      <c r="E187" s="168" t="s">
        <v>174</v>
      </c>
      <c r="F187" s="140" t="s">
        <v>111</v>
      </c>
      <c r="G187" s="169" t="s">
        <v>111</v>
      </c>
      <c r="H187" s="159"/>
      <c r="I187" s="159"/>
      <c r="J187" s="159"/>
      <c r="K187" s="164"/>
      <c r="L187" s="319"/>
      <c r="M187" s="319"/>
      <c r="N187" s="319"/>
      <c r="O187" s="319"/>
      <c r="P187" s="319"/>
      <c r="Q187" s="319"/>
      <c r="R187" s="319"/>
      <c r="S187" s="319"/>
      <c r="T187" s="319"/>
      <c r="U187" s="319"/>
      <c r="V187" s="319"/>
      <c r="W187" s="319"/>
      <c r="X187" s="319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</row>
    <row r="188" spans="1:42" s="8" customFormat="1" ht="11.25" customHeight="1">
      <c r="A188" s="211"/>
      <c r="B188" s="205"/>
      <c r="C188" s="103"/>
      <c r="D188" s="181"/>
      <c r="E188" s="171"/>
      <c r="F188" s="171"/>
      <c r="G188" s="181"/>
      <c r="H188" s="159"/>
      <c r="I188" s="159"/>
      <c r="J188" s="159"/>
      <c r="K188" s="164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</row>
    <row r="189" spans="1:42" s="8" customFormat="1" ht="12" customHeight="1">
      <c r="A189" s="155" t="s">
        <v>159</v>
      </c>
      <c r="B189" s="138" t="s">
        <v>278</v>
      </c>
      <c r="C189" s="297">
        <v>971</v>
      </c>
      <c r="D189" s="169" t="s">
        <v>279</v>
      </c>
      <c r="E189" s="168" t="s">
        <v>174</v>
      </c>
      <c r="F189" s="140" t="s">
        <v>111</v>
      </c>
      <c r="G189" s="169" t="s">
        <v>111</v>
      </c>
      <c r="H189" s="163">
        <f>SUM(H191,H204)</f>
        <v>1589</v>
      </c>
      <c r="I189" s="163" t="e">
        <f>SUM(I191,I204,#REF!)</f>
        <v>#REF!</v>
      </c>
      <c r="J189" s="163"/>
      <c r="K189" s="164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</row>
    <row r="190" spans="1:42" s="8" customFormat="1" ht="12" customHeight="1">
      <c r="A190" s="231"/>
      <c r="B190" s="138"/>
      <c r="C190" s="294"/>
      <c r="D190" s="181"/>
      <c r="E190" s="171"/>
      <c r="F190" s="181"/>
      <c r="G190" s="203"/>
      <c r="H190" s="159"/>
      <c r="I190" s="159"/>
      <c r="J190" s="159"/>
      <c r="K190" s="164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</row>
    <row r="191" spans="1:42" s="8" customFormat="1" ht="12" customHeight="1">
      <c r="A191" s="235" t="s">
        <v>160</v>
      </c>
      <c r="B191" s="97" t="s">
        <v>164</v>
      </c>
      <c r="C191" s="294">
        <v>971</v>
      </c>
      <c r="D191" s="181" t="s">
        <v>280</v>
      </c>
      <c r="E191" s="168" t="s">
        <v>174</v>
      </c>
      <c r="F191" s="140" t="s">
        <v>111</v>
      </c>
      <c r="G191" s="169" t="s">
        <v>111</v>
      </c>
      <c r="H191" s="159">
        <f>SUM(H192)</f>
        <v>1089</v>
      </c>
      <c r="I191" s="159">
        <f>SUM(I192)</f>
        <v>889</v>
      </c>
      <c r="J191" s="159"/>
      <c r="K191" s="164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</row>
    <row r="192" spans="1:42" s="8" customFormat="1" ht="12" customHeight="1">
      <c r="A192" s="232" t="s">
        <v>283</v>
      </c>
      <c r="B192" s="244" t="s">
        <v>281</v>
      </c>
      <c r="C192" s="295">
        <v>971</v>
      </c>
      <c r="D192" s="165" t="s">
        <v>280</v>
      </c>
      <c r="E192" s="167" t="s">
        <v>285</v>
      </c>
      <c r="F192" s="161" t="s">
        <v>111</v>
      </c>
      <c r="G192" s="162" t="s">
        <v>111</v>
      </c>
      <c r="H192" s="178">
        <f>SUM(H194)</f>
        <v>1089</v>
      </c>
      <c r="I192" s="178">
        <f>SUM(I194)</f>
        <v>889</v>
      </c>
      <c r="J192" s="178"/>
      <c r="K192" s="164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</row>
    <row r="193" spans="1:42" s="8" customFormat="1" ht="12" customHeight="1">
      <c r="A193" s="233"/>
      <c r="B193" s="198" t="s">
        <v>282</v>
      </c>
      <c r="C193" s="297"/>
      <c r="D193" s="226"/>
      <c r="E193" s="198"/>
      <c r="F193" s="198"/>
      <c r="G193" s="286"/>
      <c r="H193" s="170"/>
      <c r="I193" s="170"/>
      <c r="J193" s="170"/>
      <c r="K193" s="164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</row>
    <row r="194" spans="1:42" s="8" customFormat="1" ht="12" customHeight="1">
      <c r="A194" s="231" t="s">
        <v>283</v>
      </c>
      <c r="B194" s="201" t="s">
        <v>284</v>
      </c>
      <c r="C194" s="295">
        <v>971</v>
      </c>
      <c r="D194" s="165" t="s">
        <v>280</v>
      </c>
      <c r="E194" s="167" t="s">
        <v>285</v>
      </c>
      <c r="F194" s="161" t="s">
        <v>286</v>
      </c>
      <c r="G194" s="162" t="s">
        <v>111</v>
      </c>
      <c r="H194" s="178">
        <f>SUM(H196)</f>
        <v>1089</v>
      </c>
      <c r="I194" s="178">
        <f>SUM(I196)</f>
        <v>889</v>
      </c>
      <c r="J194" s="178"/>
      <c r="K194" s="164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</row>
    <row r="195" spans="1:42" s="8" customFormat="1" ht="12" customHeight="1">
      <c r="A195" s="240"/>
      <c r="B195" s="201" t="s">
        <v>165</v>
      </c>
      <c r="C195" s="297"/>
      <c r="D195" s="198"/>
      <c r="E195" s="198"/>
      <c r="F195" s="198"/>
      <c r="G195" s="286"/>
      <c r="H195" s="170"/>
      <c r="I195" s="170"/>
      <c r="J195" s="170"/>
      <c r="K195" s="164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</row>
    <row r="196" spans="1:42" s="8" customFormat="1" ht="12" customHeight="1">
      <c r="A196" s="235" t="s">
        <v>283</v>
      </c>
      <c r="B196" s="219" t="s">
        <v>125</v>
      </c>
      <c r="C196" s="294">
        <v>971</v>
      </c>
      <c r="D196" s="203" t="s">
        <v>280</v>
      </c>
      <c r="E196" s="171" t="s">
        <v>285</v>
      </c>
      <c r="F196" s="187" t="s">
        <v>286</v>
      </c>
      <c r="G196" s="171" t="s">
        <v>181</v>
      </c>
      <c r="H196" s="159">
        <f>SUM(H197)</f>
        <v>1089</v>
      </c>
      <c r="I196" s="159">
        <f>SUM(I197)</f>
        <v>889</v>
      </c>
      <c r="J196" s="159"/>
      <c r="K196" s="164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</row>
    <row r="197" spans="1:42" s="8" customFormat="1" ht="12" customHeight="1">
      <c r="A197" s="235"/>
      <c r="B197" s="328" t="s">
        <v>135</v>
      </c>
      <c r="C197" s="294">
        <v>971</v>
      </c>
      <c r="D197" s="203" t="s">
        <v>280</v>
      </c>
      <c r="E197" s="171" t="s">
        <v>285</v>
      </c>
      <c r="F197" s="187" t="s">
        <v>286</v>
      </c>
      <c r="G197" s="171" t="s">
        <v>310</v>
      </c>
      <c r="H197" s="159">
        <f>SUM(H198)</f>
        <v>1089</v>
      </c>
      <c r="I197" s="159">
        <f>SUM(I198)</f>
        <v>889</v>
      </c>
      <c r="J197" s="159"/>
      <c r="K197" s="164"/>
      <c r="L197" s="253"/>
      <c r="M197" s="253"/>
      <c r="N197" s="253"/>
      <c r="O197" s="253"/>
      <c r="P197" s="253"/>
      <c r="Q197" s="253"/>
      <c r="R197" s="253"/>
      <c r="S197" s="253"/>
      <c r="T197" s="253"/>
      <c r="U197" s="253"/>
      <c r="V197" s="253"/>
      <c r="W197" s="253"/>
      <c r="X197" s="253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</row>
    <row r="198" spans="1:42" s="8" customFormat="1" ht="12" customHeight="1">
      <c r="A198" s="235" t="s">
        <v>283</v>
      </c>
      <c r="B198" s="197" t="s">
        <v>140</v>
      </c>
      <c r="C198" s="294">
        <v>971</v>
      </c>
      <c r="D198" s="203" t="s">
        <v>280</v>
      </c>
      <c r="E198" s="171" t="s">
        <v>285</v>
      </c>
      <c r="F198" s="187" t="s">
        <v>286</v>
      </c>
      <c r="G198" s="181" t="s">
        <v>203</v>
      </c>
      <c r="H198" s="178">
        <f>SUM(H199,H200,H202)</f>
        <v>1089</v>
      </c>
      <c r="I198" s="178">
        <f>SUM(I199,I200,I202)</f>
        <v>889</v>
      </c>
      <c r="J198" s="178"/>
      <c r="K198" s="164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</row>
    <row r="199" spans="1:42" s="8" customFormat="1" ht="12" customHeight="1">
      <c r="A199" s="238" t="s">
        <v>288</v>
      </c>
      <c r="B199" s="272" t="s">
        <v>337</v>
      </c>
      <c r="C199" s="294">
        <v>971</v>
      </c>
      <c r="D199" s="179" t="s">
        <v>280</v>
      </c>
      <c r="E199" s="174" t="s">
        <v>287</v>
      </c>
      <c r="F199" s="193" t="s">
        <v>286</v>
      </c>
      <c r="G199" s="179" t="s">
        <v>203</v>
      </c>
      <c r="H199" s="183">
        <v>465</v>
      </c>
      <c r="I199" s="183">
        <v>345</v>
      </c>
      <c r="J199" s="183"/>
      <c r="K199" s="33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</row>
    <row r="200" spans="1:42" s="8" customFormat="1" ht="12" customHeight="1">
      <c r="A200" s="237" t="s">
        <v>372</v>
      </c>
      <c r="B200" s="271" t="s">
        <v>339</v>
      </c>
      <c r="C200" s="298">
        <v>971</v>
      </c>
      <c r="D200" s="175" t="s">
        <v>280</v>
      </c>
      <c r="E200" s="176" t="s">
        <v>338</v>
      </c>
      <c r="F200" s="176" t="s">
        <v>286</v>
      </c>
      <c r="G200" s="175" t="s">
        <v>203</v>
      </c>
      <c r="H200" s="189">
        <v>354</v>
      </c>
      <c r="I200" s="189">
        <v>354</v>
      </c>
      <c r="J200" s="189"/>
      <c r="K200" s="33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335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</row>
    <row r="201" spans="1:42" s="8" customFormat="1" ht="12" customHeight="1">
      <c r="A201" s="155"/>
      <c r="B201" s="245" t="s">
        <v>340</v>
      </c>
      <c r="C201" s="297"/>
      <c r="D201" s="198"/>
      <c r="E201" s="198"/>
      <c r="F201" s="198"/>
      <c r="G201" s="286"/>
      <c r="H201" s="170"/>
      <c r="I201" s="170"/>
      <c r="J201" s="170"/>
      <c r="K201" s="33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</row>
    <row r="202" spans="1:42" s="8" customFormat="1" ht="12" customHeight="1">
      <c r="A202" s="238" t="s">
        <v>373</v>
      </c>
      <c r="B202" s="272" t="s">
        <v>385</v>
      </c>
      <c r="C202" s="330">
        <v>971</v>
      </c>
      <c r="D202" s="179" t="s">
        <v>280</v>
      </c>
      <c r="E202" s="174" t="s">
        <v>341</v>
      </c>
      <c r="F202" s="193" t="s">
        <v>286</v>
      </c>
      <c r="G202" s="179" t="s">
        <v>203</v>
      </c>
      <c r="H202" s="160">
        <v>270</v>
      </c>
      <c r="I202" s="160">
        <v>190</v>
      </c>
      <c r="J202" s="160"/>
      <c r="K202" s="33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</row>
    <row r="203" spans="1:42" s="8" customFormat="1" ht="12" customHeight="1">
      <c r="A203" s="155"/>
      <c r="B203" s="227"/>
      <c r="C203" s="198"/>
      <c r="D203" s="204"/>
      <c r="E203" s="198"/>
      <c r="F203" s="204"/>
      <c r="G203" s="286"/>
      <c r="H203" s="170"/>
      <c r="I203" s="170"/>
      <c r="J203" s="170"/>
      <c r="K203" s="164"/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</row>
    <row r="204" spans="1:42" s="8" customFormat="1" ht="12" customHeight="1">
      <c r="A204" s="211" t="s">
        <v>289</v>
      </c>
      <c r="B204" s="97" t="s">
        <v>166</v>
      </c>
      <c r="C204" s="294">
        <v>971</v>
      </c>
      <c r="D204" s="169" t="s">
        <v>290</v>
      </c>
      <c r="E204" s="168" t="s">
        <v>174</v>
      </c>
      <c r="F204" s="140" t="s">
        <v>111</v>
      </c>
      <c r="G204" s="169" t="s">
        <v>111</v>
      </c>
      <c r="H204" s="170">
        <f>SUM(H205)</f>
        <v>500</v>
      </c>
      <c r="I204" s="170">
        <f>SUM(I205)</f>
        <v>240</v>
      </c>
      <c r="J204" s="170"/>
      <c r="K204" s="164"/>
      <c r="L204" s="253"/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/>
      <c r="X204" s="253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</row>
    <row r="205" spans="1:42" s="8" customFormat="1" ht="12" customHeight="1">
      <c r="A205" s="231" t="s">
        <v>293</v>
      </c>
      <c r="B205" s="197" t="s">
        <v>291</v>
      </c>
      <c r="C205" s="295">
        <v>971</v>
      </c>
      <c r="D205" s="165" t="s">
        <v>290</v>
      </c>
      <c r="E205" s="167" t="s">
        <v>294</v>
      </c>
      <c r="F205" s="161" t="s">
        <v>111</v>
      </c>
      <c r="G205" s="162" t="s">
        <v>111</v>
      </c>
      <c r="H205" s="178">
        <f>SUM(H207)</f>
        <v>500</v>
      </c>
      <c r="I205" s="178">
        <f>SUM(I207)</f>
        <v>240</v>
      </c>
      <c r="J205" s="178"/>
      <c r="K205" s="164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</row>
    <row r="206" spans="1:42" s="8" customFormat="1" ht="12" customHeight="1">
      <c r="A206" s="240"/>
      <c r="B206" s="246" t="s">
        <v>292</v>
      </c>
      <c r="C206" s="297"/>
      <c r="D206" s="198"/>
      <c r="E206" s="198"/>
      <c r="F206" s="198"/>
      <c r="G206" s="286"/>
      <c r="H206" s="170"/>
      <c r="I206" s="170"/>
      <c r="J206" s="170"/>
      <c r="K206" s="164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3"/>
      <c r="W206" s="253"/>
      <c r="X206" s="253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</row>
    <row r="207" spans="1:42" s="8" customFormat="1" ht="12" customHeight="1">
      <c r="A207" s="231" t="s">
        <v>293</v>
      </c>
      <c r="B207" s="201" t="s">
        <v>284</v>
      </c>
      <c r="C207" s="295">
        <v>971</v>
      </c>
      <c r="D207" s="165" t="s">
        <v>290</v>
      </c>
      <c r="E207" s="167" t="s">
        <v>294</v>
      </c>
      <c r="F207" s="161" t="s">
        <v>286</v>
      </c>
      <c r="G207" s="162" t="s">
        <v>111</v>
      </c>
      <c r="H207" s="178">
        <f>SUM(H209)</f>
        <v>500</v>
      </c>
      <c r="I207" s="178">
        <f>SUM(I209)</f>
        <v>240</v>
      </c>
      <c r="J207" s="178"/>
      <c r="K207" s="164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</row>
    <row r="208" spans="1:42" s="8" customFormat="1" ht="12" customHeight="1">
      <c r="A208" s="240"/>
      <c r="B208" s="198" t="s">
        <v>165</v>
      </c>
      <c r="C208" s="297"/>
      <c r="D208" s="226"/>
      <c r="E208" s="198"/>
      <c r="F208" s="198"/>
      <c r="G208" s="286"/>
      <c r="H208" s="170"/>
      <c r="I208" s="170"/>
      <c r="J208" s="170"/>
      <c r="K208" s="164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</row>
    <row r="209" spans="1:42" s="8" customFormat="1" ht="12" customHeight="1">
      <c r="A209" s="235" t="s">
        <v>293</v>
      </c>
      <c r="B209" s="219" t="s">
        <v>125</v>
      </c>
      <c r="C209" s="297">
        <v>971</v>
      </c>
      <c r="D209" s="203" t="s">
        <v>290</v>
      </c>
      <c r="E209" s="171" t="s">
        <v>294</v>
      </c>
      <c r="F209" s="187" t="s">
        <v>286</v>
      </c>
      <c r="G209" s="171" t="s">
        <v>181</v>
      </c>
      <c r="H209" s="159">
        <f>SUM(H210)</f>
        <v>500</v>
      </c>
      <c r="I209" s="159">
        <f>SUM(I210)</f>
        <v>240</v>
      </c>
      <c r="J209" s="159"/>
      <c r="K209" s="164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</row>
    <row r="210" spans="1:42" s="8" customFormat="1" ht="12" customHeight="1">
      <c r="A210" s="235"/>
      <c r="B210" s="328" t="s">
        <v>135</v>
      </c>
      <c r="C210" s="297">
        <v>971</v>
      </c>
      <c r="D210" s="203" t="s">
        <v>290</v>
      </c>
      <c r="E210" s="171" t="s">
        <v>294</v>
      </c>
      <c r="F210" s="187" t="s">
        <v>286</v>
      </c>
      <c r="G210" s="171" t="s">
        <v>310</v>
      </c>
      <c r="H210" s="159">
        <f>SUM(H211)</f>
        <v>500</v>
      </c>
      <c r="I210" s="159">
        <f>SUM(I211)</f>
        <v>240</v>
      </c>
      <c r="J210" s="159"/>
      <c r="K210" s="164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253"/>
      <c r="W210" s="253"/>
      <c r="X210" s="253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</row>
    <row r="211" spans="1:42" s="8" customFormat="1" ht="12" customHeight="1">
      <c r="A211" s="235" t="s">
        <v>293</v>
      </c>
      <c r="B211" s="221" t="s">
        <v>140</v>
      </c>
      <c r="C211" s="294">
        <v>971</v>
      </c>
      <c r="D211" s="203" t="s">
        <v>290</v>
      </c>
      <c r="E211" s="171" t="s">
        <v>294</v>
      </c>
      <c r="F211" s="187" t="s">
        <v>286</v>
      </c>
      <c r="G211" s="181" t="s">
        <v>203</v>
      </c>
      <c r="H211" s="178">
        <f>SUM(H212,H213)</f>
        <v>500</v>
      </c>
      <c r="I211" s="178">
        <f>SUM(I212,I213)</f>
        <v>240</v>
      </c>
      <c r="J211" s="178"/>
      <c r="K211" s="164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</row>
    <row r="212" spans="1:42" s="8" customFormat="1" ht="12" customHeight="1">
      <c r="A212" s="236" t="s">
        <v>295</v>
      </c>
      <c r="B212" s="206" t="s">
        <v>167</v>
      </c>
      <c r="C212" s="300">
        <v>971</v>
      </c>
      <c r="D212" s="166" t="s">
        <v>290</v>
      </c>
      <c r="E212" s="182">
        <v>4570001</v>
      </c>
      <c r="F212" s="166">
        <v>453</v>
      </c>
      <c r="G212" s="282">
        <v>226</v>
      </c>
      <c r="H212" s="183">
        <v>332</v>
      </c>
      <c r="I212" s="183">
        <v>160</v>
      </c>
      <c r="J212" s="183"/>
      <c r="K212" s="33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</row>
    <row r="213" spans="1:42" s="8" customFormat="1" ht="12" customHeight="1">
      <c r="A213" s="236" t="s">
        <v>296</v>
      </c>
      <c r="B213" s="200" t="s">
        <v>168</v>
      </c>
      <c r="C213" s="300">
        <v>971</v>
      </c>
      <c r="D213" s="166" t="s">
        <v>290</v>
      </c>
      <c r="E213" s="182">
        <v>4570002</v>
      </c>
      <c r="F213" s="166">
        <v>453</v>
      </c>
      <c r="G213" s="282" t="s">
        <v>203</v>
      </c>
      <c r="H213" s="183">
        <v>168</v>
      </c>
      <c r="I213" s="183">
        <v>80</v>
      </c>
      <c r="J213" s="183"/>
      <c r="K213" s="33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</row>
    <row r="214" spans="1:42" s="8" customFormat="1" ht="12" customHeight="1">
      <c r="A214" s="238"/>
      <c r="B214" s="218"/>
      <c r="C214" s="107"/>
      <c r="D214" s="166"/>
      <c r="E214" s="182"/>
      <c r="F214" s="166"/>
      <c r="G214" s="282"/>
      <c r="H214" s="160"/>
      <c r="I214" s="160"/>
      <c r="J214" s="160"/>
      <c r="K214" s="334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</row>
    <row r="215" spans="1:42" s="8" customFormat="1" ht="12" customHeight="1">
      <c r="A215" s="235" t="s">
        <v>297</v>
      </c>
      <c r="B215" s="114" t="s">
        <v>170</v>
      </c>
      <c r="C215" s="294">
        <v>971</v>
      </c>
      <c r="D215" s="169" t="s">
        <v>299</v>
      </c>
      <c r="E215" s="168" t="s">
        <v>174</v>
      </c>
      <c r="F215" s="140" t="s">
        <v>111</v>
      </c>
      <c r="G215" s="169" t="s">
        <v>111</v>
      </c>
      <c r="H215" s="170">
        <f aca="true" t="shared" si="8" ref="H215:I217">SUM(H216)</f>
        <v>154</v>
      </c>
      <c r="I215" s="170">
        <f t="shared" si="8"/>
        <v>120</v>
      </c>
      <c r="J215" s="170"/>
      <c r="K215" s="164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</row>
    <row r="216" spans="1:42" s="8" customFormat="1" ht="12" customHeight="1">
      <c r="A216" s="235" t="s">
        <v>298</v>
      </c>
      <c r="B216" s="114" t="s">
        <v>329</v>
      </c>
      <c r="C216" s="294">
        <v>971</v>
      </c>
      <c r="D216" s="169" t="s">
        <v>328</v>
      </c>
      <c r="E216" s="168" t="s">
        <v>174</v>
      </c>
      <c r="F216" s="140" t="s">
        <v>111</v>
      </c>
      <c r="G216" s="169" t="s">
        <v>111</v>
      </c>
      <c r="H216" s="170">
        <f t="shared" si="8"/>
        <v>154</v>
      </c>
      <c r="I216" s="170">
        <f t="shared" si="8"/>
        <v>120</v>
      </c>
      <c r="J216" s="170"/>
      <c r="K216" s="164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</row>
    <row r="217" spans="1:42" s="8" customFormat="1" ht="12" customHeight="1">
      <c r="A217" s="235" t="s">
        <v>300</v>
      </c>
      <c r="B217" s="221" t="s">
        <v>334</v>
      </c>
      <c r="C217" s="295">
        <v>971</v>
      </c>
      <c r="D217" s="169" t="s">
        <v>328</v>
      </c>
      <c r="E217" s="140" t="s">
        <v>332</v>
      </c>
      <c r="F217" s="140" t="s">
        <v>111</v>
      </c>
      <c r="G217" s="169" t="s">
        <v>111</v>
      </c>
      <c r="H217" s="170">
        <f t="shared" si="8"/>
        <v>154</v>
      </c>
      <c r="I217" s="170">
        <f t="shared" si="8"/>
        <v>120</v>
      </c>
      <c r="J217" s="170"/>
      <c r="K217" s="164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</row>
    <row r="218" spans="1:42" s="8" customFormat="1" ht="12" customHeight="1">
      <c r="A218" s="232" t="s">
        <v>300</v>
      </c>
      <c r="B218" s="244" t="s">
        <v>330</v>
      </c>
      <c r="C218" s="295">
        <v>971</v>
      </c>
      <c r="D218" s="165" t="s">
        <v>328</v>
      </c>
      <c r="E218" s="167" t="s">
        <v>332</v>
      </c>
      <c r="F218" s="161" t="s">
        <v>333</v>
      </c>
      <c r="G218" s="162" t="s">
        <v>111</v>
      </c>
      <c r="H218" s="178">
        <f>SUM(H220)</f>
        <v>154</v>
      </c>
      <c r="I218" s="178">
        <f>SUM(I220)</f>
        <v>120</v>
      </c>
      <c r="J218" s="178"/>
      <c r="K218" s="164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</row>
    <row r="219" spans="1:42" s="8" customFormat="1" ht="12" customHeight="1">
      <c r="A219" s="233"/>
      <c r="B219" s="198" t="s">
        <v>331</v>
      </c>
      <c r="C219" s="297"/>
      <c r="D219" s="226"/>
      <c r="E219" s="198"/>
      <c r="F219" s="198"/>
      <c r="G219" s="286"/>
      <c r="H219" s="170"/>
      <c r="I219" s="170"/>
      <c r="J219" s="170"/>
      <c r="K219" s="164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</row>
    <row r="220" spans="1:42" s="8" customFormat="1" ht="12" customHeight="1">
      <c r="A220" s="211" t="s">
        <v>300</v>
      </c>
      <c r="B220" s="204" t="s">
        <v>125</v>
      </c>
      <c r="C220" s="294">
        <v>971</v>
      </c>
      <c r="D220" s="169" t="s">
        <v>328</v>
      </c>
      <c r="E220" s="140" t="s">
        <v>332</v>
      </c>
      <c r="F220" s="171" t="s">
        <v>333</v>
      </c>
      <c r="G220" s="165" t="s">
        <v>181</v>
      </c>
      <c r="H220" s="170">
        <f aca="true" t="shared" si="9" ref="H220:I222">SUM(H221)</f>
        <v>154</v>
      </c>
      <c r="I220" s="170">
        <f t="shared" si="9"/>
        <v>120</v>
      </c>
      <c r="J220" s="170"/>
      <c r="K220" s="164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</row>
    <row r="221" spans="1:42" s="8" customFormat="1" ht="12" customHeight="1">
      <c r="A221" s="211" t="s">
        <v>300</v>
      </c>
      <c r="B221" s="328" t="s">
        <v>135</v>
      </c>
      <c r="C221" s="294">
        <v>971</v>
      </c>
      <c r="D221" s="169" t="s">
        <v>328</v>
      </c>
      <c r="E221" s="140" t="s">
        <v>332</v>
      </c>
      <c r="F221" s="171" t="s">
        <v>333</v>
      </c>
      <c r="G221" s="165" t="s">
        <v>310</v>
      </c>
      <c r="H221" s="170">
        <f t="shared" si="9"/>
        <v>154</v>
      </c>
      <c r="I221" s="170">
        <f t="shared" si="9"/>
        <v>120</v>
      </c>
      <c r="J221" s="170"/>
      <c r="K221" s="164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</row>
    <row r="222" spans="1:42" s="8" customFormat="1" ht="12" customHeight="1">
      <c r="A222" s="235" t="s">
        <v>300</v>
      </c>
      <c r="B222" s="221" t="s">
        <v>140</v>
      </c>
      <c r="C222" s="294">
        <v>971</v>
      </c>
      <c r="D222" s="203" t="s">
        <v>328</v>
      </c>
      <c r="E222" s="171" t="s">
        <v>332</v>
      </c>
      <c r="F222" s="171" t="s">
        <v>333</v>
      </c>
      <c r="G222" s="171" t="s">
        <v>203</v>
      </c>
      <c r="H222" s="163">
        <f t="shared" si="9"/>
        <v>154</v>
      </c>
      <c r="I222" s="163">
        <f t="shared" si="9"/>
        <v>120</v>
      </c>
      <c r="J222" s="163"/>
      <c r="K222" s="164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</row>
    <row r="223" spans="1:42" s="8" customFormat="1" ht="12" customHeight="1">
      <c r="A223" s="236" t="s">
        <v>301</v>
      </c>
      <c r="B223" s="200" t="s">
        <v>335</v>
      </c>
      <c r="C223" s="300">
        <v>971</v>
      </c>
      <c r="D223" s="166" t="s">
        <v>328</v>
      </c>
      <c r="E223" s="182" t="s">
        <v>336</v>
      </c>
      <c r="F223" s="166" t="s">
        <v>333</v>
      </c>
      <c r="G223" s="281" t="s">
        <v>203</v>
      </c>
      <c r="H223" s="183">
        <v>154</v>
      </c>
      <c r="I223" s="183">
        <v>120</v>
      </c>
      <c r="J223" s="183"/>
      <c r="K223" s="33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</row>
    <row r="224" spans="1:42" s="8" customFormat="1" ht="10.5" customHeight="1">
      <c r="A224" s="211"/>
      <c r="B224" s="141"/>
      <c r="C224" s="104"/>
      <c r="D224" s="169"/>
      <c r="E224" s="140"/>
      <c r="F224" s="169"/>
      <c r="G224" s="203"/>
      <c r="H224" s="170"/>
      <c r="I224" s="170"/>
      <c r="J224" s="170"/>
      <c r="K224" s="164"/>
      <c r="L224" s="253"/>
      <c r="M224" s="253"/>
      <c r="N224" s="253"/>
      <c r="O224" s="253"/>
      <c r="P224" s="253"/>
      <c r="Q224" s="253"/>
      <c r="R224" s="253"/>
      <c r="S224" s="253"/>
      <c r="T224" s="253"/>
      <c r="U224" s="253"/>
      <c r="V224" s="253"/>
      <c r="W224" s="253"/>
      <c r="X224" s="253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</row>
    <row r="225" spans="1:42" s="8" customFormat="1" ht="12" customHeight="1">
      <c r="A225" s="235" t="s">
        <v>169</v>
      </c>
      <c r="B225" s="114" t="s">
        <v>45</v>
      </c>
      <c r="C225" s="103"/>
      <c r="D225" s="169">
        <v>1000</v>
      </c>
      <c r="E225" s="168" t="s">
        <v>174</v>
      </c>
      <c r="F225" s="140" t="s">
        <v>111</v>
      </c>
      <c r="G225" s="169" t="s">
        <v>111</v>
      </c>
      <c r="H225" s="178">
        <f>SUM(H227)</f>
        <v>3473</v>
      </c>
      <c r="I225" s="178" t="e">
        <f>SUM(I227,#REF!)</f>
        <v>#REF!</v>
      </c>
      <c r="J225" s="178"/>
      <c r="K225" s="164"/>
      <c r="L225" s="253"/>
      <c r="M225" s="253"/>
      <c r="N225" s="253"/>
      <c r="O225" s="253"/>
      <c r="P225" s="253"/>
      <c r="Q225" s="253"/>
      <c r="R225" s="253"/>
      <c r="S225" s="253"/>
      <c r="T225" s="253"/>
      <c r="U225" s="253"/>
      <c r="V225" s="253"/>
      <c r="W225" s="253"/>
      <c r="X225" s="253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</row>
    <row r="226" spans="1:42" s="8" customFormat="1" ht="10.5" customHeight="1">
      <c r="A226" s="236"/>
      <c r="B226" s="156"/>
      <c r="C226" s="104"/>
      <c r="D226" s="166"/>
      <c r="E226" s="182"/>
      <c r="F226" s="166"/>
      <c r="G226" s="282"/>
      <c r="H226" s="183"/>
      <c r="I226" s="183"/>
      <c r="J226" s="183"/>
      <c r="K226" s="334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</row>
    <row r="227" spans="1:42" s="8" customFormat="1" ht="12" customHeight="1">
      <c r="A227" s="211" t="s">
        <v>302</v>
      </c>
      <c r="B227" s="114" t="s">
        <v>171</v>
      </c>
      <c r="C227" s="294">
        <v>971</v>
      </c>
      <c r="D227" s="181">
        <v>1004</v>
      </c>
      <c r="E227" s="168" t="s">
        <v>174</v>
      </c>
      <c r="F227" s="140" t="s">
        <v>111</v>
      </c>
      <c r="G227" s="169" t="s">
        <v>111</v>
      </c>
      <c r="H227" s="178">
        <f aca="true" t="shared" si="10" ref="H227:I229">SUM(H228)</f>
        <v>3473</v>
      </c>
      <c r="I227" s="178">
        <f t="shared" si="10"/>
        <v>1740</v>
      </c>
      <c r="J227" s="178"/>
      <c r="K227" s="164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</row>
    <row r="228" spans="1:42" s="8" customFormat="1" ht="12" customHeight="1">
      <c r="A228" s="155" t="s">
        <v>303</v>
      </c>
      <c r="B228" s="208" t="s">
        <v>304</v>
      </c>
      <c r="C228" s="294">
        <v>971</v>
      </c>
      <c r="D228" s="169">
        <v>1004</v>
      </c>
      <c r="E228" s="140">
        <v>5110000</v>
      </c>
      <c r="F228" s="140" t="s">
        <v>111</v>
      </c>
      <c r="G228" s="169" t="s">
        <v>111</v>
      </c>
      <c r="H228" s="178">
        <f t="shared" si="10"/>
        <v>3473</v>
      </c>
      <c r="I228" s="178">
        <f t="shared" si="10"/>
        <v>1740</v>
      </c>
      <c r="J228" s="178"/>
      <c r="K228" s="164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</row>
    <row r="229" spans="1:42" s="8" customFormat="1" ht="12" customHeight="1">
      <c r="A229" s="155" t="s">
        <v>303</v>
      </c>
      <c r="B229" s="204" t="s">
        <v>306</v>
      </c>
      <c r="C229" s="294">
        <v>971</v>
      </c>
      <c r="D229" s="169">
        <v>1004</v>
      </c>
      <c r="E229" s="140">
        <v>5110000</v>
      </c>
      <c r="F229" s="169" t="s">
        <v>307</v>
      </c>
      <c r="G229" s="168" t="s">
        <v>111</v>
      </c>
      <c r="H229" s="159">
        <f t="shared" si="10"/>
        <v>3473</v>
      </c>
      <c r="I229" s="159">
        <f t="shared" si="10"/>
        <v>1740</v>
      </c>
      <c r="J229" s="159"/>
      <c r="K229" s="164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</row>
    <row r="230" spans="1:42" s="8" customFormat="1" ht="12" customHeight="1">
      <c r="A230" s="155" t="s">
        <v>303</v>
      </c>
      <c r="B230" s="219" t="s">
        <v>125</v>
      </c>
      <c r="C230" s="294">
        <v>971</v>
      </c>
      <c r="D230" s="169">
        <v>1004</v>
      </c>
      <c r="E230" s="140">
        <v>5110000</v>
      </c>
      <c r="F230" s="169" t="s">
        <v>307</v>
      </c>
      <c r="G230" s="168" t="s">
        <v>181</v>
      </c>
      <c r="H230" s="178">
        <f>SUM(H232,H236)</f>
        <v>3473</v>
      </c>
      <c r="I230" s="178">
        <f>SUM(I232,I236)</f>
        <v>1740</v>
      </c>
      <c r="J230" s="178"/>
      <c r="K230" s="164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</row>
    <row r="231" spans="1:42" s="8" customFormat="1" ht="7.5" customHeight="1">
      <c r="A231" s="155"/>
      <c r="B231" s="219"/>
      <c r="C231" s="294"/>
      <c r="D231" s="169"/>
      <c r="E231" s="140"/>
      <c r="F231" s="169"/>
      <c r="G231" s="168"/>
      <c r="H231" s="178"/>
      <c r="I231" s="178"/>
      <c r="J231" s="178"/>
      <c r="K231" s="164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</row>
    <row r="232" spans="1:42" s="8" customFormat="1" ht="12" customHeight="1">
      <c r="A232" s="155" t="s">
        <v>303</v>
      </c>
      <c r="B232" s="328" t="s">
        <v>135</v>
      </c>
      <c r="C232" s="294">
        <v>971</v>
      </c>
      <c r="D232" s="169">
        <v>1004</v>
      </c>
      <c r="E232" s="140">
        <v>5110000</v>
      </c>
      <c r="F232" s="169" t="s">
        <v>307</v>
      </c>
      <c r="G232" s="168" t="s">
        <v>310</v>
      </c>
      <c r="H232" s="159">
        <f>SUM(H233)</f>
        <v>5</v>
      </c>
      <c r="I232" s="159">
        <f>SUM(I233)</f>
        <v>3</v>
      </c>
      <c r="J232" s="159"/>
      <c r="K232" s="164"/>
      <c r="L232" s="253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/>
      <c r="X232" s="253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</row>
    <row r="233" spans="1:42" s="8" customFormat="1" ht="12" customHeight="1">
      <c r="A233" s="155" t="s">
        <v>305</v>
      </c>
      <c r="B233" s="221" t="s">
        <v>140</v>
      </c>
      <c r="C233" s="295">
        <v>971</v>
      </c>
      <c r="D233" s="169">
        <v>1004</v>
      </c>
      <c r="E233" s="140">
        <v>5110000</v>
      </c>
      <c r="F233" s="169" t="s">
        <v>307</v>
      </c>
      <c r="G233" s="168" t="s">
        <v>203</v>
      </c>
      <c r="H233" s="159">
        <f>SUM(H234)</f>
        <v>5</v>
      </c>
      <c r="I233" s="159">
        <f>SUM(I234)</f>
        <v>3</v>
      </c>
      <c r="J233" s="159"/>
      <c r="K233" s="164"/>
      <c r="L233" s="253"/>
      <c r="M233" s="253"/>
      <c r="N233" s="253"/>
      <c r="O233" s="253"/>
      <c r="P233" s="253"/>
      <c r="Q233" s="253"/>
      <c r="R233" s="253"/>
      <c r="S233" s="253"/>
      <c r="T233" s="253"/>
      <c r="U233" s="253"/>
      <c r="V233" s="253"/>
      <c r="W233" s="253"/>
      <c r="X233" s="253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</row>
    <row r="234" spans="1:42" s="8" customFormat="1" ht="12" customHeight="1">
      <c r="A234" s="238" t="s">
        <v>396</v>
      </c>
      <c r="B234" s="218" t="s">
        <v>400</v>
      </c>
      <c r="C234" s="151">
        <v>971</v>
      </c>
      <c r="D234" s="166" t="s">
        <v>309</v>
      </c>
      <c r="E234" s="182" t="s">
        <v>308</v>
      </c>
      <c r="F234" s="166" t="s">
        <v>307</v>
      </c>
      <c r="G234" s="281" t="s">
        <v>203</v>
      </c>
      <c r="H234" s="177">
        <v>5</v>
      </c>
      <c r="I234" s="177">
        <v>3</v>
      </c>
      <c r="J234" s="177"/>
      <c r="K234" s="334"/>
      <c r="L234" s="254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3"/>
      <c r="X234" s="253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</row>
    <row r="235" spans="1:42" s="8" customFormat="1" ht="10.5" customHeight="1">
      <c r="A235" s="212"/>
      <c r="B235" s="218"/>
      <c r="C235" s="151"/>
      <c r="D235" s="166"/>
      <c r="E235" s="182"/>
      <c r="F235" s="166"/>
      <c r="G235" s="281"/>
      <c r="H235" s="177"/>
      <c r="I235" s="177"/>
      <c r="J235" s="177"/>
      <c r="K235" s="334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</row>
    <row r="236" spans="1:42" s="8" customFormat="1" ht="12" customHeight="1">
      <c r="A236" s="155" t="s">
        <v>393</v>
      </c>
      <c r="B236" s="221" t="s">
        <v>268</v>
      </c>
      <c r="C236" s="294">
        <v>971</v>
      </c>
      <c r="D236" s="169">
        <v>1004</v>
      </c>
      <c r="E236" s="140">
        <v>5110000</v>
      </c>
      <c r="F236" s="169" t="s">
        <v>307</v>
      </c>
      <c r="G236" s="168" t="s">
        <v>202</v>
      </c>
      <c r="H236" s="159">
        <f>SUM(H237)</f>
        <v>3468</v>
      </c>
      <c r="I236" s="159">
        <f>SUM(I237)</f>
        <v>1737</v>
      </c>
      <c r="J236" s="159"/>
      <c r="K236" s="164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</row>
    <row r="237" spans="1:42" s="8" customFormat="1" ht="12" customHeight="1">
      <c r="A237" s="155" t="s">
        <v>393</v>
      </c>
      <c r="B237" s="247" t="s">
        <v>270</v>
      </c>
      <c r="C237" s="295">
        <v>971</v>
      </c>
      <c r="D237" s="169">
        <v>1004</v>
      </c>
      <c r="E237" s="140">
        <v>5110000</v>
      </c>
      <c r="F237" s="169" t="s">
        <v>307</v>
      </c>
      <c r="G237" s="168" t="s">
        <v>269</v>
      </c>
      <c r="H237" s="159">
        <f>SUM(H238)</f>
        <v>3468</v>
      </c>
      <c r="I237" s="159">
        <f>SUM(I238)</f>
        <v>1737</v>
      </c>
      <c r="J237" s="159"/>
      <c r="K237" s="164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</row>
    <row r="238" spans="1:42" s="8" customFormat="1" ht="12" customHeight="1">
      <c r="A238" s="237" t="s">
        <v>395</v>
      </c>
      <c r="B238" s="229" t="s">
        <v>172</v>
      </c>
      <c r="C238" s="298">
        <v>971</v>
      </c>
      <c r="D238" s="173" t="s">
        <v>309</v>
      </c>
      <c r="E238" s="172" t="s">
        <v>308</v>
      </c>
      <c r="F238" s="176" t="s">
        <v>307</v>
      </c>
      <c r="G238" s="175" t="s">
        <v>269</v>
      </c>
      <c r="H238" s="177">
        <v>3468</v>
      </c>
      <c r="I238" s="177">
        <v>1737</v>
      </c>
      <c r="J238" s="177"/>
      <c r="K238" s="33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</row>
    <row r="239" spans="1:42" s="8" customFormat="1" ht="12" customHeight="1">
      <c r="A239" s="248"/>
      <c r="B239" s="220" t="s">
        <v>173</v>
      </c>
      <c r="C239" s="297"/>
      <c r="D239" s="228"/>
      <c r="E239" s="230"/>
      <c r="F239" s="230"/>
      <c r="G239" s="287"/>
      <c r="H239" s="160"/>
      <c r="I239" s="160"/>
      <c r="J239" s="160"/>
      <c r="K239" s="33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</row>
    <row r="240" spans="1:42" s="8" customFormat="1" ht="9.75" customHeight="1">
      <c r="A240" s="249"/>
      <c r="B240" s="250"/>
      <c r="C240" s="228"/>
      <c r="D240" s="206"/>
      <c r="E240" s="230"/>
      <c r="F240" s="206"/>
      <c r="G240" s="287"/>
      <c r="H240" s="160"/>
      <c r="I240" s="160"/>
      <c r="J240" s="160"/>
      <c r="K240" s="334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</row>
    <row r="241" spans="1:42" s="8" customFormat="1" ht="9" customHeight="1" thickBot="1">
      <c r="A241" s="236"/>
      <c r="B241" s="157"/>
      <c r="C241" s="105"/>
      <c r="D241" s="173"/>
      <c r="E241" s="172"/>
      <c r="F241" s="173"/>
      <c r="G241" s="283"/>
      <c r="H241" s="194"/>
      <c r="I241" s="194"/>
      <c r="J241" s="194"/>
      <c r="K241" s="334"/>
      <c r="L241" s="164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</row>
    <row r="242" spans="1:42" ht="14.25" customHeight="1" thickBot="1">
      <c r="A242" s="242"/>
      <c r="B242" s="251" t="s">
        <v>21</v>
      </c>
      <c r="C242" s="296"/>
      <c r="D242" s="190"/>
      <c r="E242" s="184"/>
      <c r="F242" s="185"/>
      <c r="G242" s="285"/>
      <c r="H242" s="252">
        <f>SUM(H16,H104,H125,H167,H189,H215,H225)</f>
        <v>40775</v>
      </c>
      <c r="I242" s="252" t="e">
        <f>SUM(I16,I104,I125,I167,I189,I215,I225)</f>
        <v>#REF!</v>
      </c>
      <c r="J242" s="252"/>
      <c r="K242" s="164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</row>
    <row r="243" spans="1:42" ht="29.25" customHeight="1">
      <c r="A243" s="243"/>
      <c r="B243" s="127"/>
      <c r="C243" s="80"/>
      <c r="D243" s="86"/>
      <c r="E243" s="80"/>
      <c r="F243" s="79"/>
      <c r="G243" s="80"/>
      <c r="H243" s="80"/>
      <c r="I243" s="80"/>
      <c r="J243" s="80"/>
      <c r="K243" s="150"/>
      <c r="L243" s="256"/>
      <c r="M243" s="256"/>
      <c r="N243" s="256"/>
      <c r="O243" s="256"/>
      <c r="P243" s="257"/>
      <c r="Q243" s="257"/>
      <c r="R243" s="257"/>
      <c r="S243" s="257"/>
      <c r="T243" s="257"/>
      <c r="U243" s="257"/>
      <c r="V243" s="257"/>
      <c r="W243" s="257"/>
      <c r="X243" s="257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</row>
    <row r="244" spans="1:42" ht="12" customHeight="1" hidden="1">
      <c r="A244" s="243"/>
      <c r="B244" s="258"/>
      <c r="C244" s="154"/>
      <c r="D244" s="259"/>
      <c r="E244" s="154"/>
      <c r="F244" s="260"/>
      <c r="G244" s="154"/>
      <c r="H244" s="154"/>
      <c r="I244" s="154"/>
      <c r="J244" s="154"/>
      <c r="K244" s="261"/>
      <c r="L244" s="97"/>
      <c r="M244" s="97"/>
      <c r="N244" s="97"/>
      <c r="O244" s="97"/>
      <c r="P244" s="253"/>
      <c r="Q244" s="253"/>
      <c r="R244" s="253"/>
      <c r="S244" s="253"/>
      <c r="T244" s="253"/>
      <c r="U244" s="253"/>
      <c r="V244" s="253"/>
      <c r="W244" s="253"/>
      <c r="X244" s="253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</row>
    <row r="245" spans="1:42" ht="42.75" customHeight="1">
      <c r="A245" s="243"/>
      <c r="B245" s="346" t="s">
        <v>443</v>
      </c>
      <c r="C245" s="346"/>
      <c r="D245" s="346"/>
      <c r="E245" s="346"/>
      <c r="F245" s="346"/>
      <c r="G245" s="346"/>
      <c r="H245" s="258"/>
      <c r="I245" s="258"/>
      <c r="J245" s="258"/>
      <c r="K245" s="164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</row>
    <row r="246" spans="1:42" ht="55.5" customHeight="1">
      <c r="A246" s="243"/>
      <c r="B246" s="262"/>
      <c r="C246" s="262"/>
      <c r="D246" s="262"/>
      <c r="E246" s="262"/>
      <c r="F246" s="262"/>
      <c r="G246" s="262"/>
      <c r="H246" s="262"/>
      <c r="I246" s="262"/>
      <c r="J246" s="262"/>
      <c r="K246" s="164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/>
      <c r="X246" s="253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</row>
    <row r="247" spans="1:42" ht="59.25" customHeight="1">
      <c r="A247" s="243"/>
      <c r="B247" s="262"/>
      <c r="C247" s="262"/>
      <c r="D247" s="262"/>
      <c r="E247" s="262"/>
      <c r="F247" s="262"/>
      <c r="G247" s="262"/>
      <c r="H247" s="262"/>
      <c r="I247" s="262"/>
      <c r="J247" s="262"/>
      <c r="K247" s="164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</row>
    <row r="248" spans="1:42" ht="52.5" customHeight="1">
      <c r="A248" s="263"/>
      <c r="B248" s="344"/>
      <c r="C248" s="344"/>
      <c r="D248" s="344"/>
      <c r="E248" s="344"/>
      <c r="F248" s="344"/>
      <c r="G248" s="344"/>
      <c r="H248" s="262"/>
      <c r="I248" s="262"/>
      <c r="J248" s="262"/>
      <c r="K248" s="264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</row>
    <row r="249" spans="1:42" ht="15" customHeight="1">
      <c r="A249" s="263"/>
      <c r="B249" s="336"/>
      <c r="C249" s="336"/>
      <c r="D249" s="97"/>
      <c r="E249" s="258"/>
      <c r="F249" s="258"/>
      <c r="G249" s="258"/>
      <c r="H249" s="258"/>
      <c r="I249" s="258"/>
      <c r="J249" s="258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336"/>
      <c r="X249" s="97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</row>
    <row r="250" spans="1:42" ht="12" customHeight="1">
      <c r="A250" s="263"/>
      <c r="B250" s="289"/>
      <c r="C250" s="289"/>
      <c r="D250" s="154"/>
      <c r="E250" s="136"/>
      <c r="F250" s="289"/>
      <c r="G250" s="289"/>
      <c r="H250" s="289"/>
      <c r="I250" s="289"/>
      <c r="J250" s="289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154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</row>
    <row r="251" spans="1:42" ht="12" customHeight="1">
      <c r="A251" s="263"/>
      <c r="B251" s="289"/>
      <c r="C251" s="289"/>
      <c r="D251" s="336"/>
      <c r="E251" s="136"/>
      <c r="F251" s="289"/>
      <c r="G251" s="289"/>
      <c r="H251" s="289"/>
      <c r="I251" s="289"/>
      <c r="J251" s="289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336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</row>
    <row r="252" spans="1:42" ht="12" customHeight="1">
      <c r="A252" s="263"/>
      <c r="B252" s="289"/>
      <c r="C252" s="289"/>
      <c r="D252" s="264"/>
      <c r="E252" s="149"/>
      <c r="F252" s="290"/>
      <c r="G252" s="290"/>
      <c r="H252" s="290"/>
      <c r="I252" s="289"/>
      <c r="J252" s="289"/>
      <c r="K252" s="254"/>
      <c r="L252" s="254"/>
      <c r="M252" s="254"/>
      <c r="N252" s="254"/>
      <c r="O252" s="254"/>
      <c r="P252" s="254"/>
      <c r="Q252" s="254"/>
      <c r="R252" s="254"/>
      <c r="S252" s="253"/>
      <c r="T252" s="253"/>
      <c r="U252" s="253"/>
      <c r="V252" s="253"/>
      <c r="W252" s="254"/>
      <c r="X252" s="264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</row>
    <row r="253" spans="1:42" ht="12" customHeight="1">
      <c r="A253" s="263"/>
      <c r="B253" s="289"/>
      <c r="C253" s="289"/>
      <c r="D253" s="264"/>
      <c r="E253" s="149"/>
      <c r="F253" s="290"/>
      <c r="G253" s="290"/>
      <c r="H253" s="290"/>
      <c r="I253" s="289"/>
      <c r="J253" s="289"/>
      <c r="K253" s="254"/>
      <c r="L253" s="254"/>
      <c r="M253" s="254"/>
      <c r="N253" s="254"/>
      <c r="O253" s="254"/>
      <c r="P253" s="254"/>
      <c r="Q253" s="254"/>
      <c r="R253" s="254"/>
      <c r="S253" s="253"/>
      <c r="T253" s="253"/>
      <c r="U253" s="253"/>
      <c r="V253" s="253"/>
      <c r="W253" s="254"/>
      <c r="X253" s="264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</row>
    <row r="254" spans="1:42" ht="12" customHeight="1">
      <c r="A254" s="263"/>
      <c r="B254" s="308"/>
      <c r="C254" s="308"/>
      <c r="D254" s="264"/>
      <c r="E254" s="149"/>
      <c r="F254" s="308"/>
      <c r="G254" s="308"/>
      <c r="H254" s="308"/>
      <c r="I254" s="308"/>
      <c r="J254" s="308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64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</row>
    <row r="255" spans="1:42" ht="12" customHeight="1">
      <c r="A255" s="263"/>
      <c r="B255" s="308"/>
      <c r="C255" s="308"/>
      <c r="D255" s="336"/>
      <c r="E255" s="309"/>
      <c r="F255" s="308"/>
      <c r="G255" s="308"/>
      <c r="H255" s="308"/>
      <c r="I255" s="308"/>
      <c r="J255" s="308"/>
      <c r="K255" s="253"/>
      <c r="L255" s="253"/>
      <c r="M255" s="253"/>
      <c r="N255" s="253"/>
      <c r="O255" s="253"/>
      <c r="P255" s="253"/>
      <c r="Q255" s="253"/>
      <c r="R255" s="253"/>
      <c r="S255" s="254"/>
      <c r="T255" s="254"/>
      <c r="U255" s="254"/>
      <c r="V255" s="254"/>
      <c r="W255" s="253"/>
      <c r="X255" s="336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</row>
    <row r="256" spans="1:42" ht="12" customHeight="1">
      <c r="A256" s="263"/>
      <c r="B256" s="308"/>
      <c r="C256" s="308"/>
      <c r="D256" s="264"/>
      <c r="E256" s="148"/>
      <c r="F256" s="308"/>
      <c r="G256" s="308"/>
      <c r="H256" s="308"/>
      <c r="I256" s="308"/>
      <c r="J256" s="308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64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</row>
    <row r="257" spans="1:42" ht="12" customHeight="1">
      <c r="A257" s="263"/>
      <c r="B257" s="308"/>
      <c r="C257" s="308"/>
      <c r="D257" s="264"/>
      <c r="E257" s="148"/>
      <c r="F257" s="308"/>
      <c r="G257" s="308"/>
      <c r="H257" s="308"/>
      <c r="I257" s="308"/>
      <c r="J257" s="308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64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</row>
    <row r="258" spans="1:42" ht="12" customHeight="1">
      <c r="A258" s="263"/>
      <c r="B258" s="308"/>
      <c r="C258" s="308"/>
      <c r="D258" s="264"/>
      <c r="E258" s="148"/>
      <c r="F258" s="308"/>
      <c r="G258" s="308"/>
      <c r="H258" s="308"/>
      <c r="I258" s="308"/>
      <c r="J258" s="308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64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</row>
    <row r="259" spans="1:42" ht="12" customHeight="1">
      <c r="A259" s="263"/>
      <c r="B259" s="259"/>
      <c r="C259" s="259"/>
      <c r="D259" s="264"/>
      <c r="E259" s="214"/>
      <c r="F259" s="259"/>
      <c r="G259" s="259"/>
      <c r="H259" s="259"/>
      <c r="I259" s="259"/>
      <c r="J259" s="259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64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</row>
    <row r="260" spans="1:42" ht="12" customHeight="1">
      <c r="A260" s="263"/>
      <c r="B260" s="309"/>
      <c r="C260" s="309"/>
      <c r="D260" s="264"/>
      <c r="E260" s="148"/>
      <c r="F260" s="309"/>
      <c r="G260" s="309"/>
      <c r="H260" s="309"/>
      <c r="I260" s="309"/>
      <c r="J260" s="309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64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</row>
    <row r="261" spans="1:42" ht="12" customHeight="1">
      <c r="A261" s="263"/>
      <c r="B261" s="309"/>
      <c r="C261" s="309"/>
      <c r="D261" s="264"/>
      <c r="E261" s="148"/>
      <c r="F261" s="309"/>
      <c r="G261" s="309"/>
      <c r="H261" s="309"/>
      <c r="I261" s="309"/>
      <c r="J261" s="309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64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</row>
    <row r="262" spans="1:42" ht="12" customHeight="1">
      <c r="A262" s="263"/>
      <c r="B262" s="309"/>
      <c r="C262" s="309"/>
      <c r="D262" s="336"/>
      <c r="E262" s="146"/>
      <c r="F262" s="309"/>
      <c r="G262" s="309"/>
      <c r="H262" s="309"/>
      <c r="I262" s="309"/>
      <c r="J262" s="309"/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/>
      <c r="X262" s="336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</row>
    <row r="263" spans="1:42" ht="12" customHeight="1">
      <c r="A263" s="263"/>
      <c r="B263" s="310"/>
      <c r="C263" s="310"/>
      <c r="D263" s="264"/>
      <c r="E263" s="214"/>
      <c r="F263" s="310"/>
      <c r="G263" s="310"/>
      <c r="H263" s="310"/>
      <c r="I263" s="310"/>
      <c r="J263" s="310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64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</row>
    <row r="264" spans="1:42" ht="12" customHeight="1">
      <c r="A264" s="263"/>
      <c r="B264" s="310"/>
      <c r="C264" s="310"/>
      <c r="D264" s="264"/>
      <c r="E264" s="214"/>
      <c r="F264" s="310"/>
      <c r="G264" s="310"/>
      <c r="H264" s="310"/>
      <c r="I264" s="310"/>
      <c r="J264" s="310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64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</row>
    <row r="265" spans="1:42" ht="12" customHeight="1">
      <c r="A265" s="263"/>
      <c r="B265" s="310"/>
      <c r="C265" s="310"/>
      <c r="D265" s="336"/>
      <c r="E265" s="146"/>
      <c r="F265" s="309"/>
      <c r="G265" s="309"/>
      <c r="H265" s="309"/>
      <c r="I265" s="309"/>
      <c r="J265" s="309"/>
      <c r="K265" s="253"/>
      <c r="L265" s="253"/>
      <c r="M265" s="253"/>
      <c r="N265" s="253"/>
      <c r="O265" s="253"/>
      <c r="P265" s="253"/>
      <c r="Q265" s="253"/>
      <c r="R265" s="253"/>
      <c r="S265" s="254"/>
      <c r="T265" s="254"/>
      <c r="U265" s="254"/>
      <c r="V265" s="254"/>
      <c r="W265" s="253"/>
      <c r="X265" s="336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</row>
    <row r="266" spans="1:42" ht="12" customHeight="1">
      <c r="A266" s="263"/>
      <c r="B266" s="310"/>
      <c r="C266" s="310"/>
      <c r="D266" s="264"/>
      <c r="E266" s="214"/>
      <c r="F266" s="310"/>
      <c r="G266" s="310"/>
      <c r="H266" s="310"/>
      <c r="I266" s="310"/>
      <c r="J266" s="310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64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</row>
    <row r="267" spans="1:42" ht="12" customHeight="1">
      <c r="A267" s="263"/>
      <c r="B267" s="310"/>
      <c r="C267" s="310"/>
      <c r="D267" s="336"/>
      <c r="E267" s="199"/>
      <c r="F267" s="310"/>
      <c r="G267" s="310"/>
      <c r="H267" s="310"/>
      <c r="I267" s="310"/>
      <c r="J267" s="310"/>
      <c r="K267" s="253"/>
      <c r="L267" s="253"/>
      <c r="M267" s="253"/>
      <c r="N267" s="253"/>
      <c r="O267" s="253"/>
      <c r="P267" s="253"/>
      <c r="Q267" s="253"/>
      <c r="R267" s="253"/>
      <c r="S267" s="254"/>
      <c r="T267" s="254"/>
      <c r="U267" s="254"/>
      <c r="V267" s="254"/>
      <c r="W267" s="253"/>
      <c r="X267" s="336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</row>
    <row r="268" spans="1:42" ht="12" customHeight="1">
      <c r="A268" s="263"/>
      <c r="B268" s="310"/>
      <c r="C268" s="310"/>
      <c r="D268" s="264"/>
      <c r="E268" s="214"/>
      <c r="F268" s="310"/>
      <c r="G268" s="310"/>
      <c r="H268" s="310"/>
      <c r="I268" s="310"/>
      <c r="J268" s="310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64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</row>
    <row r="269" spans="1:42" ht="12" customHeight="1">
      <c r="A269" s="263"/>
      <c r="B269" s="310"/>
      <c r="C269" s="310"/>
      <c r="D269" s="336"/>
      <c r="E269" s="199"/>
      <c r="F269" s="310"/>
      <c r="G269" s="310"/>
      <c r="H269" s="310"/>
      <c r="I269" s="310"/>
      <c r="J269" s="310"/>
      <c r="K269" s="254"/>
      <c r="L269" s="253"/>
      <c r="M269" s="254"/>
      <c r="N269" s="254"/>
      <c r="O269" s="254"/>
      <c r="P269" s="254"/>
      <c r="Q269" s="254"/>
      <c r="R269" s="253"/>
      <c r="S269" s="253"/>
      <c r="T269" s="253"/>
      <c r="U269" s="253"/>
      <c r="V269" s="253"/>
      <c r="W269" s="253"/>
      <c r="X269" s="336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</row>
    <row r="270" spans="1:42" ht="12" customHeight="1">
      <c r="A270" s="263"/>
      <c r="B270" s="290"/>
      <c r="C270" s="290"/>
      <c r="D270" s="154"/>
      <c r="E270" s="340"/>
      <c r="F270" s="310"/>
      <c r="G270" s="310"/>
      <c r="H270" s="310"/>
      <c r="I270" s="310"/>
      <c r="J270" s="310"/>
      <c r="K270" s="253"/>
      <c r="L270" s="253"/>
      <c r="M270" s="253"/>
      <c r="N270" s="253"/>
      <c r="O270" s="253"/>
      <c r="P270" s="253"/>
      <c r="Q270" s="253"/>
      <c r="R270" s="253"/>
      <c r="S270" s="254"/>
      <c r="T270" s="254"/>
      <c r="U270" s="254"/>
      <c r="V270" s="254"/>
      <c r="W270" s="253"/>
      <c r="X270" s="154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</row>
    <row r="271" spans="1:42" ht="12" customHeight="1">
      <c r="A271" s="263"/>
      <c r="B271" s="259"/>
      <c r="C271" s="259"/>
      <c r="D271" s="264"/>
      <c r="E271" s="310"/>
      <c r="F271" s="310"/>
      <c r="G271" s="310"/>
      <c r="H271" s="310"/>
      <c r="I271" s="310"/>
      <c r="J271" s="259"/>
      <c r="K271" s="254"/>
      <c r="L271" s="254"/>
      <c r="M271" s="254"/>
      <c r="N271" s="254"/>
      <c r="O271" s="254"/>
      <c r="P271" s="254"/>
      <c r="Q271" s="254"/>
      <c r="R271" s="254"/>
      <c r="S271" s="253"/>
      <c r="T271" s="253"/>
      <c r="U271" s="253"/>
      <c r="V271" s="253"/>
      <c r="W271" s="254"/>
      <c r="X271" s="264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</row>
    <row r="272" spans="1:42" ht="12" customHeight="1">
      <c r="A272" s="263"/>
      <c r="B272" s="310"/>
      <c r="C272" s="310"/>
      <c r="D272" s="264"/>
      <c r="E272" s="310"/>
      <c r="F272" s="310"/>
      <c r="G272" s="310"/>
      <c r="H272" s="310"/>
      <c r="I272" s="310"/>
      <c r="J272" s="310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64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</row>
    <row r="273" spans="1:42" ht="12" customHeight="1">
      <c r="A273" s="263"/>
      <c r="B273" s="310"/>
      <c r="C273" s="310"/>
      <c r="D273" s="153"/>
      <c r="E273" s="310"/>
      <c r="F273" s="310"/>
      <c r="G273" s="310"/>
      <c r="H273" s="310"/>
      <c r="I273" s="310"/>
      <c r="J273" s="310"/>
      <c r="K273" s="254"/>
      <c r="L273" s="254"/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  <c r="X273" s="153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</row>
    <row r="274" spans="1:42" ht="12" customHeight="1">
      <c r="A274" s="263"/>
      <c r="B274" s="310"/>
      <c r="C274" s="310"/>
      <c r="D274" s="153"/>
      <c r="E274" s="310"/>
      <c r="F274" s="310"/>
      <c r="G274" s="310"/>
      <c r="H274" s="310"/>
      <c r="I274" s="310"/>
      <c r="J274" s="310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153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</row>
    <row r="275" spans="1:42" ht="14.25" customHeight="1">
      <c r="A275" s="263"/>
      <c r="B275" s="259"/>
      <c r="C275" s="259"/>
      <c r="D275" s="97"/>
      <c r="E275" s="346"/>
      <c r="F275" s="346"/>
      <c r="G275" s="346"/>
      <c r="H275" s="258"/>
      <c r="I275" s="258"/>
      <c r="J275" s="258"/>
      <c r="K275" s="253"/>
      <c r="L275" s="253"/>
      <c r="M275" s="253"/>
      <c r="N275" s="253"/>
      <c r="O275" s="253"/>
      <c r="P275" s="253"/>
      <c r="Q275" s="253"/>
      <c r="R275" s="253"/>
      <c r="S275" s="253"/>
      <c r="T275" s="253"/>
      <c r="U275" s="253"/>
      <c r="V275" s="253"/>
      <c r="W275" s="253"/>
      <c r="X275" s="97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</row>
    <row r="276" spans="1:42" ht="12" customHeight="1">
      <c r="A276" s="263"/>
      <c r="B276" s="258"/>
      <c r="C276" s="258"/>
      <c r="D276" s="258"/>
      <c r="E276" s="258"/>
      <c r="F276" s="258"/>
      <c r="G276" s="258"/>
      <c r="H276" s="258"/>
      <c r="I276" s="258"/>
      <c r="J276" s="258"/>
      <c r="K276" s="337"/>
      <c r="L276" s="337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153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</row>
    <row r="277" spans="1:42" ht="18.75" customHeight="1">
      <c r="A277" s="263"/>
      <c r="B277" s="345"/>
      <c r="C277" s="345"/>
      <c r="D277" s="345"/>
      <c r="E277" s="345"/>
      <c r="F277" s="345"/>
      <c r="G277" s="345"/>
      <c r="H277" s="258"/>
      <c r="I277" s="258"/>
      <c r="J277" s="258"/>
      <c r="K277" s="264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</row>
    <row r="278" spans="1:42" ht="15.75" customHeight="1">
      <c r="A278" s="263"/>
      <c r="B278" s="258"/>
      <c r="C278" s="258"/>
      <c r="D278" s="97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97"/>
      <c r="X278" s="97"/>
      <c r="Y278" s="128"/>
      <c r="Z278" s="128"/>
      <c r="AA278" s="12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</row>
    <row r="279" spans="1:42" ht="12" customHeight="1">
      <c r="A279" s="263"/>
      <c r="B279" s="136"/>
      <c r="C279" s="289"/>
      <c r="D279" s="154"/>
      <c r="E279" s="253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/>
      <c r="X279" s="154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</row>
    <row r="280" spans="1:42" ht="12" customHeight="1">
      <c r="A280" s="263"/>
      <c r="B280" s="136"/>
      <c r="C280" s="289"/>
      <c r="D280" s="336"/>
      <c r="E280" s="253"/>
      <c r="F280" s="253"/>
      <c r="G280" s="253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53"/>
      <c r="U280" s="253"/>
      <c r="V280" s="253"/>
      <c r="W280" s="253"/>
      <c r="X280" s="336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</row>
    <row r="281" spans="1:42" ht="12" customHeight="1">
      <c r="A281" s="263"/>
      <c r="B281" s="149"/>
      <c r="C281" s="290"/>
      <c r="D281" s="26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64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</row>
    <row r="282" spans="1:42" ht="12" customHeight="1">
      <c r="A282" s="263"/>
      <c r="B282" s="149"/>
      <c r="C282" s="290"/>
      <c r="D282" s="264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64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</row>
    <row r="283" spans="1:42" ht="12" customHeight="1">
      <c r="A283" s="338"/>
      <c r="B283" s="149"/>
      <c r="C283" s="308"/>
      <c r="D283" s="264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64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</row>
    <row r="284" spans="1:42" ht="12" customHeight="1">
      <c r="A284" s="263"/>
      <c r="B284" s="309"/>
      <c r="C284" s="308"/>
      <c r="D284" s="336"/>
      <c r="E284" s="253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336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</row>
    <row r="285" spans="1:42" ht="12" customHeight="1">
      <c r="A285" s="263"/>
      <c r="B285" s="148"/>
      <c r="C285" s="308"/>
      <c r="D285" s="26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64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</row>
    <row r="286" spans="1:42" ht="12" customHeight="1">
      <c r="A286" s="338"/>
      <c r="B286" s="148"/>
      <c r="C286" s="308"/>
      <c r="D286" s="264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64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</row>
    <row r="287" spans="1:42" ht="12" customHeight="1">
      <c r="A287" s="263"/>
      <c r="B287" s="148"/>
      <c r="C287" s="308"/>
      <c r="D287" s="264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64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</row>
    <row r="288" spans="1:42" ht="12" customHeight="1">
      <c r="A288" s="263"/>
      <c r="B288" s="214"/>
      <c r="C288" s="259"/>
      <c r="D288" s="26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64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</row>
    <row r="289" spans="1:42" ht="12" customHeight="1">
      <c r="A289" s="263"/>
      <c r="B289" s="148"/>
      <c r="C289" s="309"/>
      <c r="D289" s="264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64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</row>
    <row r="290" spans="1:42" ht="12" customHeight="1">
      <c r="A290" s="338"/>
      <c r="B290" s="148"/>
      <c r="C290" s="309"/>
      <c r="D290" s="264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64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</row>
    <row r="291" spans="1:42" ht="12" customHeight="1">
      <c r="A291" s="338"/>
      <c r="B291" s="146"/>
      <c r="C291" s="309"/>
      <c r="D291" s="336"/>
      <c r="E291" s="253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/>
      <c r="X291" s="336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</row>
    <row r="292" spans="1:42" ht="12" customHeight="1">
      <c r="A292" s="338"/>
      <c r="B292" s="214"/>
      <c r="C292" s="310"/>
      <c r="D292" s="264"/>
      <c r="E292" s="254"/>
      <c r="F292" s="254"/>
      <c r="G292" s="254"/>
      <c r="H292" s="253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64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</row>
    <row r="293" spans="1:42" ht="12" customHeight="1">
      <c r="A293" s="338"/>
      <c r="B293" s="214"/>
      <c r="C293" s="310"/>
      <c r="D293" s="264"/>
      <c r="E293" s="254"/>
      <c r="F293" s="254"/>
      <c r="G293" s="254"/>
      <c r="H293" s="253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64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</row>
    <row r="294" spans="1:42" ht="12" customHeight="1">
      <c r="A294" s="338"/>
      <c r="B294" s="146"/>
      <c r="C294" s="310"/>
      <c r="D294" s="336"/>
      <c r="E294" s="253"/>
      <c r="F294" s="253"/>
      <c r="G294" s="253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53"/>
      <c r="U294" s="253"/>
      <c r="V294" s="253"/>
      <c r="W294" s="253"/>
      <c r="X294" s="336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</row>
    <row r="295" spans="1:42" ht="12" customHeight="1">
      <c r="A295" s="338"/>
      <c r="B295" s="214"/>
      <c r="C295" s="310"/>
      <c r="D295" s="264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64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</row>
    <row r="296" spans="1:42" ht="12" customHeight="1">
      <c r="A296" s="338"/>
      <c r="B296" s="199"/>
      <c r="C296" s="310"/>
      <c r="D296" s="336"/>
      <c r="E296" s="253"/>
      <c r="F296" s="253"/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53"/>
      <c r="U296" s="253"/>
      <c r="V296" s="253"/>
      <c r="W296" s="253"/>
      <c r="X296" s="336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</row>
    <row r="297" spans="1:42" ht="12" customHeight="1">
      <c r="A297" s="338"/>
      <c r="B297" s="214"/>
      <c r="C297" s="310"/>
      <c r="D297" s="264"/>
      <c r="E297" s="254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64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</row>
    <row r="298" spans="1:42" ht="12" customHeight="1">
      <c r="A298" s="338"/>
      <c r="B298" s="199"/>
      <c r="C298" s="310"/>
      <c r="D298" s="336"/>
      <c r="E298" s="253"/>
      <c r="F298" s="253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53"/>
      <c r="U298" s="253"/>
      <c r="V298" s="253"/>
      <c r="W298" s="253"/>
      <c r="X298" s="336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</row>
    <row r="299" spans="1:42" ht="12" customHeight="1">
      <c r="A299" s="338"/>
      <c r="B299" s="340"/>
      <c r="C299" s="310"/>
      <c r="D299" s="154"/>
      <c r="E299" s="253"/>
      <c r="F299" s="253"/>
      <c r="G299" s="253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  <c r="U299" s="253"/>
      <c r="V299" s="253"/>
      <c r="W299" s="253"/>
      <c r="X299" s="154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</row>
    <row r="300" spans="1:42" ht="12" customHeight="1">
      <c r="A300" s="338"/>
      <c r="B300" s="310"/>
      <c r="C300" s="259"/>
      <c r="D300" s="264"/>
      <c r="E300" s="253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64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</row>
    <row r="301" spans="1:42" ht="12" customHeight="1">
      <c r="A301" s="338"/>
      <c r="B301" s="310"/>
      <c r="C301" s="310"/>
      <c r="D301" s="26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64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</row>
    <row r="302" spans="1:42" ht="12" customHeight="1">
      <c r="A302" s="338"/>
      <c r="B302" s="310"/>
      <c r="C302" s="310"/>
      <c r="D302" s="153"/>
      <c r="E302" s="254"/>
      <c r="F302" s="254"/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153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</row>
    <row r="303" spans="1:42" ht="12" customHeight="1">
      <c r="A303" s="338"/>
      <c r="B303" s="310"/>
      <c r="C303" s="310"/>
      <c r="D303" s="153"/>
      <c r="E303" s="254"/>
      <c r="F303" s="254"/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153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</row>
    <row r="304" spans="1:42" ht="12" customHeight="1">
      <c r="A304" s="338"/>
      <c r="B304" s="310"/>
      <c r="C304" s="310"/>
      <c r="D304" s="97"/>
      <c r="E304" s="253"/>
      <c r="F304" s="253"/>
      <c r="G304" s="253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53"/>
      <c r="U304" s="253"/>
      <c r="V304" s="253"/>
      <c r="W304" s="253"/>
      <c r="X304" s="97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</row>
    <row r="305" spans="1:42" ht="12" customHeight="1">
      <c r="A305" s="263"/>
      <c r="B305" s="265"/>
      <c r="C305" s="265"/>
      <c r="D305" s="266"/>
      <c r="E305" s="337"/>
      <c r="F305" s="337"/>
      <c r="G305" s="337"/>
      <c r="H305" s="337"/>
      <c r="I305" s="338"/>
      <c r="J305" s="337"/>
      <c r="K305" s="337"/>
      <c r="L305" s="337"/>
      <c r="M305" s="338"/>
      <c r="N305" s="338"/>
      <c r="O305" s="337"/>
      <c r="P305" s="337"/>
      <c r="Q305" s="337"/>
      <c r="R305" s="337"/>
      <c r="S305" s="337"/>
      <c r="T305" s="337"/>
      <c r="U305" s="337"/>
      <c r="V305" s="337"/>
      <c r="W305" s="337"/>
      <c r="X305" s="153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</row>
    <row r="306" spans="1:42" ht="12" customHeight="1">
      <c r="A306" s="263"/>
      <c r="B306" s="265"/>
      <c r="C306" s="265"/>
      <c r="D306" s="266"/>
      <c r="E306" s="266"/>
      <c r="F306" s="267"/>
      <c r="G306" s="153"/>
      <c r="H306" s="153"/>
      <c r="I306" s="153"/>
      <c r="J306" s="153"/>
      <c r="K306" s="264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</row>
    <row r="307" spans="1:42" ht="12" customHeight="1">
      <c r="A307" s="263"/>
      <c r="B307" s="258"/>
      <c r="C307" s="336"/>
      <c r="D307" s="97"/>
      <c r="E307" s="258"/>
      <c r="F307" s="258"/>
      <c r="G307" s="258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338"/>
      <c r="W307" s="97"/>
      <c r="X307" s="97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</row>
    <row r="308" spans="1:42" ht="12" customHeight="1">
      <c r="A308" s="263"/>
      <c r="B308" s="289"/>
      <c r="C308" s="136"/>
      <c r="D308" s="97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  <c r="Q308" s="254"/>
      <c r="R308" s="254"/>
      <c r="S308" s="254"/>
      <c r="T308" s="254"/>
      <c r="U308" s="254"/>
      <c r="V308" s="254"/>
      <c r="W308" s="253"/>
      <c r="X308" s="97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</row>
    <row r="309" spans="1:42" ht="12" customHeight="1">
      <c r="A309" s="263"/>
      <c r="B309" s="289"/>
      <c r="C309" s="136"/>
      <c r="D309" s="97"/>
      <c r="E309" s="254"/>
      <c r="F309" s="254"/>
      <c r="G309" s="254"/>
      <c r="H309" s="254"/>
      <c r="I309" s="254"/>
      <c r="J309" s="254"/>
      <c r="K309" s="254"/>
      <c r="L309" s="254"/>
      <c r="M309" s="254"/>
      <c r="N309" s="254"/>
      <c r="O309" s="254"/>
      <c r="P309" s="254"/>
      <c r="Q309" s="254"/>
      <c r="R309" s="254"/>
      <c r="S309" s="254"/>
      <c r="T309" s="254"/>
      <c r="U309" s="254"/>
      <c r="V309" s="254"/>
      <c r="W309" s="253"/>
      <c r="X309" s="97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</row>
    <row r="310" spans="1:42" ht="12" customHeight="1">
      <c r="A310" s="263"/>
      <c r="B310" s="289"/>
      <c r="C310" s="136"/>
      <c r="D310" s="97"/>
      <c r="E310" s="253"/>
      <c r="F310" s="253"/>
      <c r="G310" s="253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53"/>
      <c r="U310" s="253"/>
      <c r="V310" s="253"/>
      <c r="W310" s="253"/>
      <c r="X310" s="97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</row>
    <row r="311" spans="1:42" ht="12" customHeight="1">
      <c r="A311" s="338"/>
      <c r="B311" s="308"/>
      <c r="C311" s="148"/>
      <c r="D311" s="153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  <c r="Q311" s="254"/>
      <c r="R311" s="254"/>
      <c r="S311" s="254"/>
      <c r="T311" s="254"/>
      <c r="U311" s="254"/>
      <c r="V311" s="254"/>
      <c r="W311" s="254"/>
      <c r="X311" s="153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</row>
    <row r="312" spans="1:42" ht="12" customHeight="1">
      <c r="A312" s="263"/>
      <c r="B312" s="308"/>
      <c r="C312" s="266"/>
      <c r="D312" s="153"/>
      <c r="E312" s="254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  <c r="R312" s="254"/>
      <c r="S312" s="254"/>
      <c r="T312" s="254"/>
      <c r="U312" s="254"/>
      <c r="V312" s="254"/>
      <c r="W312" s="254"/>
      <c r="X312" s="153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</row>
    <row r="313" spans="1:42" ht="12" customHeight="1">
      <c r="A313" s="263"/>
      <c r="B313" s="308"/>
      <c r="C313" s="266"/>
      <c r="D313" s="153"/>
      <c r="E313" s="254"/>
      <c r="F313" s="254"/>
      <c r="G313" s="254"/>
      <c r="H313" s="254"/>
      <c r="I313" s="254"/>
      <c r="J313" s="254"/>
      <c r="K313" s="254"/>
      <c r="L313" s="254"/>
      <c r="M313" s="254"/>
      <c r="N313" s="254"/>
      <c r="O313" s="254"/>
      <c r="P313" s="254"/>
      <c r="Q313" s="254"/>
      <c r="R313" s="254"/>
      <c r="S313" s="254"/>
      <c r="T313" s="254"/>
      <c r="U313" s="254"/>
      <c r="V313" s="254"/>
      <c r="W313" s="254"/>
      <c r="X313" s="153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</row>
    <row r="314" spans="1:42" ht="12" customHeight="1">
      <c r="A314" s="338"/>
      <c r="B314" s="308"/>
      <c r="C314" s="266"/>
      <c r="D314" s="153"/>
      <c r="E314" s="254"/>
      <c r="F314" s="254"/>
      <c r="G314" s="254"/>
      <c r="H314" s="254"/>
      <c r="I314" s="254"/>
      <c r="J314" s="254"/>
      <c r="K314" s="254"/>
      <c r="L314" s="254"/>
      <c r="M314" s="254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153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</row>
    <row r="315" spans="1:41" ht="12" customHeight="1">
      <c r="A315" s="263"/>
      <c r="B315" s="308"/>
      <c r="C315" s="266"/>
      <c r="D315" s="153"/>
      <c r="E315" s="254"/>
      <c r="F315" s="254"/>
      <c r="G315" s="254"/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153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</row>
    <row r="316" spans="1:41" ht="12" customHeight="1">
      <c r="A316" s="263"/>
      <c r="B316" s="199"/>
      <c r="C316" s="199"/>
      <c r="D316" s="336"/>
      <c r="E316" s="254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3"/>
      <c r="X316" s="97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</row>
    <row r="317" spans="1:41" ht="12" customHeight="1">
      <c r="A317" s="263"/>
      <c r="B317" s="309"/>
      <c r="C317" s="146"/>
      <c r="D317" s="336"/>
      <c r="E317" s="254"/>
      <c r="F317" s="254"/>
      <c r="G317" s="254"/>
      <c r="H317" s="254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3"/>
      <c r="X317" s="97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</row>
    <row r="318" spans="1:41" ht="12" customHeight="1">
      <c r="A318" s="338"/>
      <c r="B318" s="309"/>
      <c r="C318" s="146"/>
      <c r="D318" s="336"/>
      <c r="E318" s="254"/>
      <c r="F318" s="254"/>
      <c r="G318" s="254"/>
      <c r="H318" s="254"/>
      <c r="I318" s="254"/>
      <c r="J318" s="254"/>
      <c r="K318" s="254"/>
      <c r="L318" s="254"/>
      <c r="M318" s="254"/>
      <c r="N318" s="254"/>
      <c r="O318" s="254"/>
      <c r="P318" s="254"/>
      <c r="Q318" s="254"/>
      <c r="R318" s="254"/>
      <c r="S318" s="254"/>
      <c r="T318" s="254"/>
      <c r="U318" s="254"/>
      <c r="V318" s="254"/>
      <c r="W318" s="253"/>
      <c r="X318" s="97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</row>
    <row r="319" spans="1:41" ht="12" customHeight="1">
      <c r="A319" s="338"/>
      <c r="B319" s="309"/>
      <c r="C319" s="146"/>
      <c r="D319" s="336"/>
      <c r="E319" s="253"/>
      <c r="F319" s="253"/>
      <c r="G319" s="253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53"/>
      <c r="U319" s="253"/>
      <c r="V319" s="253"/>
      <c r="W319" s="253"/>
      <c r="X319" s="97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</row>
    <row r="320" spans="1:41" ht="12" customHeight="1">
      <c r="A320" s="338"/>
      <c r="B320" s="310"/>
      <c r="C320" s="331"/>
      <c r="D320" s="341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  <c r="S320" s="254"/>
      <c r="T320" s="254"/>
      <c r="U320" s="254"/>
      <c r="V320" s="254"/>
      <c r="W320" s="254"/>
      <c r="X320" s="153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</row>
    <row r="321" spans="1:41" ht="12" customHeight="1">
      <c r="A321" s="338"/>
      <c r="B321" s="310"/>
      <c r="C321" s="331"/>
      <c r="D321" s="341"/>
      <c r="E321" s="254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  <c r="P321" s="254"/>
      <c r="Q321" s="254"/>
      <c r="R321" s="254"/>
      <c r="S321" s="254"/>
      <c r="T321" s="254"/>
      <c r="U321" s="254"/>
      <c r="V321" s="254"/>
      <c r="W321" s="254"/>
      <c r="X321" s="153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</row>
    <row r="322" spans="1:41" ht="12" customHeight="1">
      <c r="A322" s="338"/>
      <c r="B322" s="310"/>
      <c r="C322" s="331"/>
      <c r="D322" s="341"/>
      <c r="E322" s="254"/>
      <c r="F322" s="254"/>
      <c r="G322" s="254"/>
      <c r="H322" s="254"/>
      <c r="I322" s="254"/>
      <c r="J322" s="254"/>
      <c r="K322" s="254"/>
      <c r="L322" s="254"/>
      <c r="M322" s="254"/>
      <c r="N322" s="254"/>
      <c r="O322" s="254"/>
      <c r="P322" s="254"/>
      <c r="Q322" s="254"/>
      <c r="R322" s="254"/>
      <c r="S322" s="254"/>
      <c r="T322" s="254"/>
      <c r="U322" s="254"/>
      <c r="V322" s="254"/>
      <c r="W322" s="254"/>
      <c r="X322" s="153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</row>
    <row r="323" spans="1:41" ht="12" customHeight="1">
      <c r="A323" s="338"/>
      <c r="B323" s="310"/>
      <c r="C323" s="331"/>
      <c r="D323" s="341"/>
      <c r="E323" s="254"/>
      <c r="F323" s="254"/>
      <c r="G323" s="254"/>
      <c r="H323" s="254"/>
      <c r="I323" s="254"/>
      <c r="J323" s="254"/>
      <c r="K323" s="254"/>
      <c r="L323" s="254"/>
      <c r="M323" s="254"/>
      <c r="N323" s="254"/>
      <c r="O323" s="254"/>
      <c r="P323" s="254"/>
      <c r="Q323" s="254"/>
      <c r="R323" s="254"/>
      <c r="S323" s="254"/>
      <c r="T323" s="254"/>
      <c r="U323" s="254"/>
      <c r="V323" s="254"/>
      <c r="W323" s="254"/>
      <c r="X323" s="153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</row>
    <row r="324" spans="1:41" ht="12" customHeight="1">
      <c r="A324" s="338"/>
      <c r="B324" s="310"/>
      <c r="C324" s="331"/>
      <c r="D324" s="341"/>
      <c r="E324" s="254"/>
      <c r="F324" s="254"/>
      <c r="G324" s="254"/>
      <c r="H324" s="254"/>
      <c r="I324" s="254"/>
      <c r="J324" s="254"/>
      <c r="K324" s="254"/>
      <c r="L324" s="254"/>
      <c r="M324" s="254"/>
      <c r="N324" s="254"/>
      <c r="O324" s="254"/>
      <c r="P324" s="254"/>
      <c r="Q324" s="254"/>
      <c r="R324" s="254"/>
      <c r="S324" s="254"/>
      <c r="T324" s="254"/>
      <c r="U324" s="254"/>
      <c r="V324" s="254"/>
      <c r="W324" s="254"/>
      <c r="X324" s="153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</row>
    <row r="325" spans="1:41" ht="12" customHeight="1">
      <c r="A325" s="338"/>
      <c r="B325" s="310"/>
      <c r="C325" s="342"/>
      <c r="D325" s="341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153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</row>
    <row r="326" spans="1:41" ht="12" customHeight="1">
      <c r="A326" s="338"/>
      <c r="B326" s="259"/>
      <c r="C326" s="199"/>
      <c r="D326" s="336"/>
      <c r="E326" s="253"/>
      <c r="F326" s="253"/>
      <c r="G326" s="253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53"/>
      <c r="U326" s="253"/>
      <c r="V326" s="253"/>
      <c r="W326" s="253"/>
      <c r="X326" s="97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</row>
    <row r="327" spans="1:41" ht="12" customHeight="1">
      <c r="A327" s="338"/>
      <c r="B327" s="310"/>
      <c r="C327" s="331"/>
      <c r="D327" s="153"/>
      <c r="E327" s="254"/>
      <c r="F327" s="254"/>
      <c r="G327" s="254"/>
      <c r="H327" s="254"/>
      <c r="I327" s="254"/>
      <c r="J327" s="254"/>
      <c r="K327" s="254"/>
      <c r="L327" s="254"/>
      <c r="M327" s="254"/>
      <c r="N327" s="254"/>
      <c r="O327" s="254"/>
      <c r="P327" s="254"/>
      <c r="Q327" s="254"/>
      <c r="R327" s="254"/>
      <c r="S327" s="254"/>
      <c r="T327" s="254"/>
      <c r="U327" s="254"/>
      <c r="V327" s="254"/>
      <c r="W327" s="254"/>
      <c r="X327" s="153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</row>
    <row r="328" spans="1:41" ht="12" customHeight="1">
      <c r="A328" s="338"/>
      <c r="B328" s="310"/>
      <c r="C328" s="331"/>
      <c r="D328" s="153"/>
      <c r="E328" s="254"/>
      <c r="F328" s="254"/>
      <c r="G328" s="254"/>
      <c r="H328" s="254"/>
      <c r="I328" s="254"/>
      <c r="J328" s="254"/>
      <c r="K328" s="254"/>
      <c r="L328" s="254"/>
      <c r="M328" s="254"/>
      <c r="N328" s="254"/>
      <c r="O328" s="254"/>
      <c r="P328" s="254"/>
      <c r="Q328" s="254"/>
      <c r="R328" s="254"/>
      <c r="S328" s="254"/>
      <c r="T328" s="254"/>
      <c r="U328" s="254"/>
      <c r="V328" s="254"/>
      <c r="W328" s="254"/>
      <c r="X328" s="153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</row>
    <row r="329" spans="1:41" ht="12" customHeight="1">
      <c r="A329" s="338"/>
      <c r="B329" s="310"/>
      <c r="C329" s="331"/>
      <c r="D329" s="153"/>
      <c r="E329" s="254"/>
      <c r="F329" s="254"/>
      <c r="G329" s="254"/>
      <c r="H329" s="254"/>
      <c r="I329" s="254"/>
      <c r="J329" s="254"/>
      <c r="K329" s="254"/>
      <c r="L329" s="254"/>
      <c r="M329" s="254"/>
      <c r="N329" s="254"/>
      <c r="O329" s="254"/>
      <c r="P329" s="254"/>
      <c r="Q329" s="254"/>
      <c r="R329" s="254"/>
      <c r="S329" s="254"/>
      <c r="T329" s="254"/>
      <c r="U329" s="254"/>
      <c r="V329" s="254"/>
      <c r="W329" s="254"/>
      <c r="X329" s="153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</row>
    <row r="330" spans="1:41" ht="12" customHeight="1">
      <c r="A330" s="338"/>
      <c r="B330" s="259"/>
      <c r="C330" s="199"/>
      <c r="D330" s="336"/>
      <c r="E330" s="253"/>
      <c r="F330" s="253"/>
      <c r="G330" s="253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53"/>
      <c r="U330" s="253"/>
      <c r="V330" s="253"/>
      <c r="W330" s="253"/>
      <c r="X330" s="97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</row>
    <row r="331" spans="1:41" ht="12" customHeight="1">
      <c r="A331" s="338"/>
      <c r="B331" s="259"/>
      <c r="C331" s="199"/>
      <c r="D331" s="264"/>
      <c r="E331" s="253"/>
      <c r="F331" s="253"/>
      <c r="G331" s="253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53"/>
      <c r="U331" s="253"/>
      <c r="V331" s="253"/>
      <c r="W331" s="253"/>
      <c r="X331" s="97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</row>
    <row r="332" spans="1:41" ht="12" customHeight="1">
      <c r="A332" s="338"/>
      <c r="B332" s="310"/>
      <c r="C332" s="199"/>
      <c r="D332" s="264"/>
      <c r="E332" s="254"/>
      <c r="F332" s="254"/>
      <c r="G332" s="254"/>
      <c r="H332" s="254"/>
      <c r="I332" s="254"/>
      <c r="J332" s="254"/>
      <c r="K332" s="254"/>
      <c r="L332" s="254"/>
      <c r="M332" s="254"/>
      <c r="N332" s="254"/>
      <c r="O332" s="254"/>
      <c r="P332" s="254"/>
      <c r="Q332" s="254"/>
      <c r="R332" s="254"/>
      <c r="S332" s="254"/>
      <c r="T332" s="254"/>
      <c r="U332" s="254"/>
      <c r="V332" s="254"/>
      <c r="W332" s="254"/>
      <c r="X332" s="153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</row>
    <row r="333" spans="1:41" ht="12" customHeight="1">
      <c r="A333" s="338"/>
      <c r="B333" s="259"/>
      <c r="C333" s="199"/>
      <c r="D333" s="336"/>
      <c r="E333" s="253"/>
      <c r="F333" s="253"/>
      <c r="G333" s="253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53"/>
      <c r="U333" s="253"/>
      <c r="V333" s="253"/>
      <c r="W333" s="253"/>
      <c r="X333" s="97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</row>
    <row r="334" spans="1:41" ht="12" customHeight="1">
      <c r="A334" s="338"/>
      <c r="B334" s="259"/>
      <c r="C334" s="199"/>
      <c r="D334" s="336"/>
      <c r="E334" s="253"/>
      <c r="F334" s="253"/>
      <c r="G334" s="253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53"/>
      <c r="U334" s="253"/>
      <c r="V334" s="253"/>
      <c r="W334" s="253"/>
      <c r="X334" s="97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</row>
    <row r="335" spans="1:41" ht="12" customHeight="1">
      <c r="A335" s="338"/>
      <c r="B335" s="310"/>
      <c r="C335" s="331"/>
      <c r="D335" s="153"/>
      <c r="E335" s="254"/>
      <c r="F335" s="254"/>
      <c r="G335" s="254"/>
      <c r="H335" s="254"/>
      <c r="I335" s="254"/>
      <c r="J335" s="254"/>
      <c r="K335" s="254"/>
      <c r="L335" s="254"/>
      <c r="M335" s="254"/>
      <c r="N335" s="254"/>
      <c r="O335" s="254"/>
      <c r="P335" s="254"/>
      <c r="Q335" s="254"/>
      <c r="R335" s="254"/>
      <c r="S335" s="254"/>
      <c r="T335" s="254"/>
      <c r="U335" s="254"/>
      <c r="V335" s="254"/>
      <c r="W335" s="254"/>
      <c r="X335" s="153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</row>
    <row r="336" spans="1:41" ht="12" customHeight="1">
      <c r="A336" s="338"/>
      <c r="B336" s="310"/>
      <c r="C336" s="331"/>
      <c r="D336" s="153"/>
      <c r="E336" s="254"/>
      <c r="F336" s="254"/>
      <c r="G336" s="254"/>
      <c r="H336" s="254"/>
      <c r="I336" s="254"/>
      <c r="J336" s="254"/>
      <c r="K336" s="254"/>
      <c r="L336" s="254"/>
      <c r="M336" s="254"/>
      <c r="N336" s="254"/>
      <c r="O336" s="254"/>
      <c r="P336" s="254"/>
      <c r="Q336" s="254"/>
      <c r="R336" s="254"/>
      <c r="S336" s="254"/>
      <c r="T336" s="254"/>
      <c r="U336" s="254"/>
      <c r="V336" s="254"/>
      <c r="W336" s="254"/>
      <c r="X336" s="153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</row>
    <row r="337" spans="1:41" ht="12" customHeight="1">
      <c r="A337" s="338"/>
      <c r="B337" s="259"/>
      <c r="C337" s="199"/>
      <c r="D337" s="336"/>
      <c r="E337" s="253"/>
      <c r="F337" s="253"/>
      <c r="G337" s="253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53"/>
      <c r="U337" s="253"/>
      <c r="V337" s="253"/>
      <c r="W337" s="253"/>
      <c r="X337" s="97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</row>
    <row r="338" spans="1:41" ht="12" customHeight="1">
      <c r="A338" s="338"/>
      <c r="B338" s="258"/>
      <c r="C338" s="259"/>
      <c r="D338" s="97"/>
      <c r="E338" s="164"/>
      <c r="F338" s="164"/>
      <c r="G338" s="164"/>
      <c r="H338" s="164"/>
      <c r="I338" s="164"/>
      <c r="J338" s="164"/>
      <c r="K338" s="164"/>
      <c r="L338" s="253"/>
      <c r="M338" s="253"/>
      <c r="N338" s="253"/>
      <c r="O338" s="253"/>
      <c r="P338" s="253"/>
      <c r="Q338" s="253"/>
      <c r="R338" s="253"/>
      <c r="S338" s="253"/>
      <c r="T338" s="253"/>
      <c r="U338" s="253"/>
      <c r="V338" s="253"/>
      <c r="W338" s="253"/>
      <c r="X338" s="97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</row>
    <row r="339" spans="1:41" ht="12" customHeight="1">
      <c r="A339" s="338"/>
      <c r="B339" s="258"/>
      <c r="C339" s="259"/>
      <c r="D339" s="154"/>
      <c r="E339" s="339"/>
      <c r="F339" s="339"/>
      <c r="G339" s="339"/>
      <c r="H339" s="343"/>
      <c r="I339" s="339"/>
      <c r="J339" s="339"/>
      <c r="K339" s="339"/>
      <c r="L339" s="332"/>
      <c r="M339" s="332"/>
      <c r="N339" s="332"/>
      <c r="O339" s="332"/>
      <c r="P339" s="332"/>
      <c r="Q339" s="332"/>
      <c r="R339" s="332"/>
      <c r="S339" s="332"/>
      <c r="T339" s="332"/>
      <c r="U339" s="332"/>
      <c r="V339" s="332"/>
      <c r="W339" s="337"/>
      <c r="X339" s="153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</row>
    <row r="340" spans="1:41" ht="12" customHeight="1">
      <c r="A340" s="81"/>
      <c r="B340" s="127"/>
      <c r="C340" s="86"/>
      <c r="D340" s="80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6"/>
      <c r="X340" s="129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</row>
    <row r="341" spans="1:24" ht="12" customHeight="1">
      <c r="A341" s="74"/>
      <c r="B341" s="75"/>
      <c r="C341" s="75"/>
      <c r="D341" s="76"/>
      <c r="E341" s="76"/>
      <c r="F341" s="77"/>
      <c r="G341" s="78"/>
      <c r="H341" s="78"/>
      <c r="I341" s="78"/>
      <c r="J341" s="78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</row>
    <row r="342" spans="1:24" ht="12" customHeight="1">
      <c r="A342" s="74"/>
      <c r="B342" s="75"/>
      <c r="C342" s="75"/>
      <c r="D342" s="76"/>
      <c r="E342" s="76"/>
      <c r="F342" s="77"/>
      <c r="G342" s="78"/>
      <c r="H342" s="78"/>
      <c r="I342" s="78"/>
      <c r="J342" s="78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</row>
    <row r="343" spans="1:24" ht="12" customHeight="1">
      <c r="A343" s="74"/>
      <c r="B343" s="75"/>
      <c r="C343" s="75"/>
      <c r="D343" s="76"/>
      <c r="E343" s="76"/>
      <c r="F343" s="77"/>
      <c r="G343" s="78"/>
      <c r="H343" s="78"/>
      <c r="I343" s="78"/>
      <c r="J343" s="78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</row>
    <row r="344" spans="1:24" ht="12" customHeight="1">
      <c r="A344" s="70"/>
      <c r="B344" s="71"/>
      <c r="C344" s="71"/>
      <c r="D344" s="71"/>
      <c r="E344" s="71"/>
      <c r="F344" s="79"/>
      <c r="G344" s="80"/>
      <c r="H344" s="80"/>
      <c r="I344" s="80"/>
      <c r="J344" s="80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</row>
    <row r="345" spans="1:24" ht="12" customHeight="1">
      <c r="A345" s="81"/>
      <c r="B345" s="71"/>
      <c r="C345" s="71"/>
      <c r="D345" s="71"/>
      <c r="E345" s="71"/>
      <c r="F345" s="72"/>
      <c r="G345" s="80"/>
      <c r="H345" s="80"/>
      <c r="I345" s="80"/>
      <c r="J345" s="80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</row>
    <row r="346" spans="1:24" ht="12" customHeight="1">
      <c r="A346" s="81"/>
      <c r="B346" s="71"/>
      <c r="C346" s="71"/>
      <c r="D346" s="71"/>
      <c r="E346" s="71"/>
      <c r="F346" s="79"/>
      <c r="G346" s="80"/>
      <c r="H346" s="80"/>
      <c r="I346" s="80"/>
      <c r="J346" s="80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</row>
    <row r="347" spans="1:24" ht="12" customHeight="1">
      <c r="A347" s="81"/>
      <c r="B347" s="82"/>
      <c r="C347" s="82"/>
      <c r="D347" s="82"/>
      <c r="E347" s="82"/>
      <c r="F347" s="77"/>
      <c r="G347" s="78"/>
      <c r="H347" s="78"/>
      <c r="I347" s="78"/>
      <c r="J347" s="78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</row>
    <row r="348" spans="1:24" ht="12" customHeight="1">
      <c r="A348" s="81"/>
      <c r="B348" s="76"/>
      <c r="C348" s="76"/>
      <c r="D348" s="76"/>
      <c r="E348" s="76"/>
      <c r="F348" s="77"/>
      <c r="G348" s="78"/>
      <c r="H348" s="78"/>
      <c r="I348" s="78"/>
      <c r="J348" s="78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</row>
    <row r="349" spans="1:24" s="8" customFormat="1" ht="12" customHeight="1">
      <c r="A349" s="70"/>
      <c r="B349" s="71"/>
      <c r="C349" s="71"/>
      <c r="D349" s="71"/>
      <c r="E349" s="71"/>
      <c r="F349" s="79"/>
      <c r="G349" s="80"/>
      <c r="H349" s="80"/>
      <c r="I349" s="80"/>
      <c r="J349" s="80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</row>
    <row r="350" spans="1:24" ht="12" customHeight="1">
      <c r="A350" s="85"/>
      <c r="B350" s="80"/>
      <c r="C350" s="80"/>
      <c r="D350" s="86"/>
      <c r="E350" s="86"/>
      <c r="F350" s="79"/>
      <c r="G350" s="80"/>
      <c r="H350" s="80"/>
      <c r="I350" s="80"/>
      <c r="J350" s="80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</row>
    <row r="351" spans="1:24" ht="12.75">
      <c r="A351" s="85"/>
      <c r="B351" s="76"/>
      <c r="C351" s="76"/>
      <c r="D351" s="76"/>
      <c r="E351" s="76"/>
      <c r="F351" s="77"/>
      <c r="G351" s="87"/>
      <c r="H351" s="87"/>
      <c r="I351" s="87"/>
      <c r="J351" s="87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</row>
    <row r="352" spans="1:24" ht="14.25">
      <c r="A352" s="85"/>
      <c r="B352" s="89"/>
      <c r="C352" s="89"/>
      <c r="D352" s="89"/>
      <c r="E352" s="89"/>
      <c r="F352" s="77"/>
      <c r="G352" s="87"/>
      <c r="H352" s="87"/>
      <c r="I352" s="87"/>
      <c r="J352" s="87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</row>
    <row r="353" spans="1:10" ht="12.75">
      <c r="A353" s="10"/>
      <c r="B353" s="5"/>
      <c r="C353" s="5"/>
      <c r="D353" s="5"/>
      <c r="E353" s="5"/>
      <c r="F353" s="21"/>
      <c r="G353" s="17"/>
      <c r="H353" s="17"/>
      <c r="I353" s="17"/>
      <c r="J353" s="17"/>
    </row>
    <row r="354" spans="1:10" ht="12.75">
      <c r="A354" s="10"/>
      <c r="B354" s="5"/>
      <c r="C354" s="5"/>
      <c r="D354" s="5"/>
      <c r="E354" s="5"/>
      <c r="F354" s="21"/>
      <c r="G354" s="17"/>
      <c r="H354" s="17"/>
      <c r="I354" s="17"/>
      <c r="J354" s="17"/>
    </row>
    <row r="355" spans="1:10" ht="12.75">
      <c r="A355" s="10"/>
      <c r="B355" s="5"/>
      <c r="C355" s="5"/>
      <c r="D355" s="5"/>
      <c r="E355" s="5"/>
      <c r="F355" s="21"/>
      <c r="G355" s="17"/>
      <c r="H355" s="17"/>
      <c r="I355" s="17"/>
      <c r="J355" s="17"/>
    </row>
    <row r="356" spans="1:10" ht="12.75">
      <c r="A356" s="10"/>
      <c r="B356" s="5"/>
      <c r="C356" s="5"/>
      <c r="D356" s="5"/>
      <c r="E356" s="5"/>
      <c r="F356" s="21"/>
      <c r="G356" s="17"/>
      <c r="H356" s="17"/>
      <c r="I356" s="17"/>
      <c r="J356" s="17"/>
    </row>
    <row r="357" spans="1:10" ht="12.75">
      <c r="A357" s="10"/>
      <c r="B357" s="5"/>
      <c r="C357" s="5"/>
      <c r="D357" s="5"/>
      <c r="E357" s="5"/>
      <c r="F357" s="21"/>
      <c r="G357" s="17"/>
      <c r="H357" s="17"/>
      <c r="I357" s="17"/>
      <c r="J357" s="17"/>
    </row>
    <row r="358" spans="1:10" ht="12.75">
      <c r="A358" s="10"/>
      <c r="B358" s="5"/>
      <c r="C358" s="5"/>
      <c r="D358" s="5"/>
      <c r="E358" s="5"/>
      <c r="F358" s="21"/>
      <c r="G358" s="17"/>
      <c r="H358" s="17"/>
      <c r="I358" s="17"/>
      <c r="J358" s="17"/>
    </row>
    <row r="359" spans="1:10" ht="12.75">
      <c r="A359" s="10"/>
      <c r="B359" s="5"/>
      <c r="C359" s="5"/>
      <c r="D359" s="5"/>
      <c r="E359" s="5"/>
      <c r="F359" s="21"/>
      <c r="G359" s="17"/>
      <c r="H359" s="17"/>
      <c r="I359" s="17"/>
      <c r="J359" s="17"/>
    </row>
    <row r="360" spans="1:10" ht="12.75">
      <c r="A360" s="10"/>
      <c r="B360" s="5"/>
      <c r="C360" s="5"/>
      <c r="D360" s="5"/>
      <c r="E360" s="5"/>
      <c r="F360" s="21"/>
      <c r="G360" s="17"/>
      <c r="H360" s="17"/>
      <c r="I360" s="17"/>
      <c r="J360" s="17"/>
    </row>
    <row r="361" spans="1:10" ht="12.75">
      <c r="A361" s="10"/>
      <c r="B361" s="5"/>
      <c r="C361" s="5"/>
      <c r="D361" s="5"/>
      <c r="E361" s="5"/>
      <c r="F361" s="21"/>
      <c r="G361" s="17"/>
      <c r="H361" s="17"/>
      <c r="I361" s="17"/>
      <c r="J361" s="17"/>
    </row>
    <row r="362" spans="1:10" ht="12.75">
      <c r="A362" s="10"/>
      <c r="B362" s="5"/>
      <c r="C362" s="5"/>
      <c r="D362" s="5"/>
      <c r="E362" s="5"/>
      <c r="F362" s="21"/>
      <c r="G362" s="17"/>
      <c r="H362" s="17"/>
      <c r="I362" s="17"/>
      <c r="J362" s="17"/>
    </row>
    <row r="363" spans="1:10" ht="12.75">
      <c r="A363" s="10"/>
      <c r="B363" s="5"/>
      <c r="C363" s="5"/>
      <c r="D363" s="5"/>
      <c r="E363" s="5"/>
      <c r="F363" s="21"/>
      <c r="G363" s="17"/>
      <c r="H363" s="17"/>
      <c r="I363" s="17"/>
      <c r="J363" s="17"/>
    </row>
    <row r="364" spans="1:10" ht="12.75">
      <c r="A364" s="10"/>
      <c r="B364" s="5"/>
      <c r="C364" s="5"/>
      <c r="D364" s="5"/>
      <c r="E364" s="5"/>
      <c r="F364" s="21"/>
      <c r="G364" s="17"/>
      <c r="H364" s="17"/>
      <c r="I364" s="17"/>
      <c r="J364" s="17"/>
    </row>
    <row r="365" spans="1:10" ht="12.75">
      <c r="A365" s="10"/>
      <c r="B365" s="5"/>
      <c r="C365" s="5"/>
      <c r="D365" s="5"/>
      <c r="E365" s="5"/>
      <c r="F365" s="21"/>
      <c r="G365" s="17"/>
      <c r="H365" s="17"/>
      <c r="I365" s="17"/>
      <c r="J365" s="17"/>
    </row>
    <row r="366" spans="1:10" ht="12.75">
      <c r="A366" s="10"/>
      <c r="B366" s="5"/>
      <c r="C366" s="5"/>
      <c r="D366" s="5"/>
      <c r="E366" s="5"/>
      <c r="F366" s="21"/>
      <c r="G366" s="17"/>
      <c r="H366" s="17"/>
      <c r="I366" s="17"/>
      <c r="J366" s="17"/>
    </row>
    <row r="367" spans="1:10" ht="12.75">
      <c r="A367" s="10"/>
      <c r="B367" s="5"/>
      <c r="C367" s="5"/>
      <c r="D367" s="5"/>
      <c r="E367" s="5"/>
      <c r="F367" s="21"/>
      <c r="G367" s="17"/>
      <c r="H367" s="17"/>
      <c r="I367" s="17"/>
      <c r="J367" s="17"/>
    </row>
    <row r="368" spans="1:10" ht="12.75">
      <c r="A368" s="10"/>
      <c r="B368" s="5"/>
      <c r="C368" s="5"/>
      <c r="D368" s="5"/>
      <c r="E368" s="5"/>
      <c r="F368" s="21"/>
      <c r="G368" s="17"/>
      <c r="H368" s="17"/>
      <c r="I368" s="17"/>
      <c r="J368" s="17"/>
    </row>
    <row r="369" spans="1:10" ht="12.75">
      <c r="A369" s="10"/>
      <c r="B369" s="5"/>
      <c r="C369" s="5"/>
      <c r="D369" s="5"/>
      <c r="E369" s="5"/>
      <c r="F369" s="21"/>
      <c r="G369" s="17"/>
      <c r="H369" s="17"/>
      <c r="I369" s="17"/>
      <c r="J369" s="17"/>
    </row>
    <row r="370" spans="1:10" ht="12.75">
      <c r="A370" s="10"/>
      <c r="B370" s="5"/>
      <c r="C370" s="5"/>
      <c r="D370" s="5"/>
      <c r="E370" s="5"/>
      <c r="F370" s="21"/>
      <c r="G370" s="17"/>
      <c r="H370" s="17"/>
      <c r="I370" s="17"/>
      <c r="J370" s="17"/>
    </row>
    <row r="371" spans="1:10" ht="12.75">
      <c r="A371" s="10"/>
      <c r="B371" s="5"/>
      <c r="C371" s="5"/>
      <c r="D371" s="5"/>
      <c r="E371" s="5"/>
      <c r="F371" s="21"/>
      <c r="G371" s="17"/>
      <c r="H371" s="17"/>
      <c r="I371" s="17"/>
      <c r="J371" s="17"/>
    </row>
    <row r="372" spans="1:10" ht="12.75">
      <c r="A372" s="10"/>
      <c r="B372" s="5"/>
      <c r="C372" s="5"/>
      <c r="D372" s="5"/>
      <c r="E372" s="5"/>
      <c r="F372" s="21"/>
      <c r="G372" s="17"/>
      <c r="H372" s="17"/>
      <c r="I372" s="17"/>
      <c r="J372" s="17"/>
    </row>
    <row r="373" spans="1:10" ht="12.75">
      <c r="A373" s="10"/>
      <c r="B373" s="5"/>
      <c r="C373" s="5"/>
      <c r="D373" s="5"/>
      <c r="E373" s="5"/>
      <c r="F373" s="21"/>
      <c r="G373" s="17"/>
      <c r="H373" s="17"/>
      <c r="I373" s="17"/>
      <c r="J373" s="17"/>
    </row>
    <row r="374" spans="1:10" ht="12.75">
      <c r="A374" s="10"/>
      <c r="B374" s="5"/>
      <c r="C374" s="5"/>
      <c r="D374" s="5"/>
      <c r="E374" s="5"/>
      <c r="F374" s="21"/>
      <c r="G374" s="17"/>
      <c r="H374" s="17"/>
      <c r="I374" s="17"/>
      <c r="J374" s="17"/>
    </row>
    <row r="375" spans="1:10" ht="12.75">
      <c r="A375" s="10"/>
      <c r="B375" s="5"/>
      <c r="C375" s="5"/>
      <c r="D375" s="5"/>
      <c r="E375" s="5"/>
      <c r="F375" s="21"/>
      <c r="G375" s="17"/>
      <c r="H375" s="17"/>
      <c r="I375" s="17"/>
      <c r="J375" s="17"/>
    </row>
    <row r="376" spans="1:10" ht="12.75">
      <c r="A376" s="10"/>
      <c r="B376" s="5"/>
      <c r="C376" s="5"/>
      <c r="D376" s="5"/>
      <c r="E376" s="5"/>
      <c r="F376" s="21"/>
      <c r="G376" s="17"/>
      <c r="H376" s="17"/>
      <c r="I376" s="17"/>
      <c r="J376" s="17"/>
    </row>
    <row r="377" spans="1:10" ht="12.75">
      <c r="A377" s="10"/>
      <c r="B377" s="5"/>
      <c r="C377" s="5"/>
      <c r="D377" s="5"/>
      <c r="E377" s="5"/>
      <c r="F377" s="21"/>
      <c r="G377" s="17"/>
      <c r="H377" s="17"/>
      <c r="I377" s="17"/>
      <c r="J377" s="17"/>
    </row>
    <row r="378" spans="1:10" ht="12.75">
      <c r="A378" s="10"/>
      <c r="B378" s="5"/>
      <c r="C378" s="5"/>
      <c r="D378" s="5"/>
      <c r="E378" s="5"/>
      <c r="F378" s="21"/>
      <c r="G378" s="17"/>
      <c r="H378" s="17"/>
      <c r="I378" s="17"/>
      <c r="J378" s="17"/>
    </row>
    <row r="379" spans="1:10" ht="12.75">
      <c r="A379" s="10"/>
      <c r="B379" s="5"/>
      <c r="C379" s="5"/>
      <c r="D379" s="5"/>
      <c r="E379" s="5"/>
      <c r="F379" s="21"/>
      <c r="G379" s="17"/>
      <c r="H379" s="17"/>
      <c r="I379" s="17"/>
      <c r="J379" s="17"/>
    </row>
    <row r="380" spans="1:10" ht="12.75">
      <c r="A380" s="10"/>
      <c r="B380" s="5"/>
      <c r="C380" s="5"/>
      <c r="D380" s="5"/>
      <c r="E380" s="5"/>
      <c r="F380" s="21"/>
      <c r="G380" s="17"/>
      <c r="H380" s="17"/>
      <c r="I380" s="17"/>
      <c r="J380" s="17"/>
    </row>
    <row r="381" spans="1:10" ht="12.75">
      <c r="A381" s="10"/>
      <c r="B381" s="5"/>
      <c r="C381" s="5"/>
      <c r="D381" s="5"/>
      <c r="E381" s="5"/>
      <c r="F381" s="21"/>
      <c r="G381" s="17"/>
      <c r="H381" s="17"/>
      <c r="I381" s="17"/>
      <c r="J381" s="17"/>
    </row>
    <row r="382" spans="1:10" ht="12.75">
      <c r="A382" s="10"/>
      <c r="B382" s="5"/>
      <c r="C382" s="5"/>
      <c r="D382" s="5"/>
      <c r="E382" s="5"/>
      <c r="F382" s="21"/>
      <c r="G382" s="17"/>
      <c r="H382" s="17"/>
      <c r="I382" s="17"/>
      <c r="J382" s="17"/>
    </row>
  </sheetData>
  <mergeCells count="4">
    <mergeCell ref="B248:G248"/>
    <mergeCell ref="B277:G277"/>
    <mergeCell ref="E275:G275"/>
    <mergeCell ref="B245:G245"/>
  </mergeCells>
  <printOptions horizontalCentered="1"/>
  <pageMargins left="0.7874015748031497" right="0" top="0" bottom="0" header="0" footer="0"/>
  <pageSetup fitToHeight="2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Tanja</cp:lastModifiedBy>
  <cp:lastPrinted>2006-08-24T08:42:42Z</cp:lastPrinted>
  <dcterms:created xsi:type="dcterms:W3CDTF">2001-11-23T11:26:15Z</dcterms:created>
  <dcterms:modified xsi:type="dcterms:W3CDTF">2006-08-24T11:38:12Z</dcterms:modified>
  <cp:category/>
  <cp:version/>
  <cp:contentType/>
  <cp:contentStatus/>
</cp:coreProperties>
</file>