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'Лист1'!$A$1:$U$432</definedName>
  </definedNames>
  <calcPr fullCalcOnLoad="1"/>
</workbook>
</file>

<file path=xl/sharedStrings.xml><?xml version="1.0" encoding="utf-8"?>
<sst xmlns="http://schemas.openxmlformats.org/spreadsheetml/2006/main" count="772" uniqueCount="452">
  <si>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</si>
  <si>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</si>
  <si>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</si>
  <si>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</si>
  <si>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</si>
  <si>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</si>
  <si>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</si>
  <si>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</si>
  <si>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</si>
  <si>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</si>
  <si>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</si>
  <si>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</si>
  <si>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</si>
  <si>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</si>
  <si>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</si>
  <si>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</si>
  <si>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ОБЕСПЕЧЕНИЕ ДЕЯТЕЛЬНОСТИ ОРГАНОВ МЕСТНОГО</t>
  </si>
  <si>
    <t xml:space="preserve"> САМОУПРАВЛЕНИЯ  ПО ИСПОЛНЕНИЮ БЮДЖЕТА</t>
  </si>
  <si>
    <t>ОБЕСПЕЧЕНИЕ САНИТАРНО-ЭПИДЕМИОЛОГИЧЕСКОГО</t>
  </si>
  <si>
    <t xml:space="preserve"> БЛАГОПОЛУЧИЯ НАСЕЛЕНИЯ МО</t>
  </si>
  <si>
    <t>Под</t>
  </si>
  <si>
    <t>раздел</t>
  </si>
  <si>
    <t>Субсидии и субвенции</t>
  </si>
  <si>
    <t>СПОРТИВНЫХ ПЛОЩАДОК</t>
  </si>
  <si>
    <t>Трансферты населению</t>
  </si>
  <si>
    <t>ОБРАЗОВАНИЕ</t>
  </si>
  <si>
    <t>Расходы на содержание стационара дневного пребывания</t>
  </si>
  <si>
    <t>ИТОГО РАСХОДОВ</t>
  </si>
  <si>
    <t xml:space="preserve">                                                            МО №71 НА 2002 ГОД</t>
  </si>
  <si>
    <t xml:space="preserve">РЕЗЕРВНЫЙ ФОНД </t>
  </si>
  <si>
    <t>№</t>
  </si>
  <si>
    <t>п\п</t>
  </si>
  <si>
    <t>1.1.</t>
  </si>
  <si>
    <t>1.1.1.</t>
  </si>
  <si>
    <t>1.1.1.1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</si>
  <si>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</si>
  <si>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</si>
  <si>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</si>
  <si>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</si>
  <si>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</si>
  <si>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</si>
  <si>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</si>
  <si>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</si>
  <si>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</si>
  <si>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</si>
  <si>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</si>
  <si>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</si>
  <si>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</si>
  <si>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</si>
  <si>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</si>
  <si>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</si>
  <si>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</si>
  <si>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</si>
  <si>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</si>
  <si>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</si>
  <si>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</si>
  <si>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</si>
  <si>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</si>
  <si>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</si>
  <si>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</si>
  <si>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</si>
  <si>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</si>
  <si>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</si>
  <si>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</si>
  <si>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</si>
  <si>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</si>
  <si>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</si>
  <si>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</si>
  <si>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</si>
  <si>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</si>
  <si>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</si>
  <si>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</si>
  <si>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</si>
  <si>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</si>
  <si>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</si>
  <si>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</si>
  <si>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</si>
  <si>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</si>
  <si>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</si>
  <si>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</si>
  <si>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</si>
  <si>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</si>
  <si>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</si>
  <si>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</si>
  <si>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</si>
  <si>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</si>
  <si>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</si>
  <si>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</si>
  <si>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</si>
  <si>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</si>
  <si>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</si>
  <si>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</si>
  <si>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</si>
  <si>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</si>
  <si>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</si>
  <si>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</si>
  <si>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</si>
  <si>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</si>
  <si>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</si>
  <si>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</si>
  <si>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</si>
  <si>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</si>
  <si>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</si>
  <si>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</si>
  <si>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</si>
  <si>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</si>
  <si>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</si>
  <si>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1.1.2.1</t>
  </si>
  <si>
    <t>1.1.2.2</t>
  </si>
  <si>
    <t xml:space="preserve">Приобретение оборудования и предметов длительного пользования </t>
  </si>
  <si>
    <t>О2701</t>
  </si>
  <si>
    <t>Код</t>
  </si>
  <si>
    <t>целев.</t>
  </si>
  <si>
    <t>вида</t>
  </si>
  <si>
    <t>расх.</t>
  </si>
  <si>
    <t>самоуправления</t>
  </si>
  <si>
    <t>О2601</t>
  </si>
  <si>
    <t>О29</t>
  </si>
  <si>
    <t>О27</t>
  </si>
  <si>
    <t>Расходы на установку хоккейных площадок</t>
  </si>
  <si>
    <t>Расходы на закупку товаров и услуг для дошкольных учреждений</t>
  </si>
  <si>
    <t>Приобретение школьной формы многодетным семьям</t>
  </si>
  <si>
    <t>Расходы на закупку товаров и оплату услуг для КЮМ "Гюйс"</t>
  </si>
  <si>
    <t>ГОСУПРАВЛЕНИЕ И МЕСТНОЕ САМОУПРАВЛЕНИЕ</t>
  </si>
  <si>
    <t>Выплата пенсий и пособий</t>
  </si>
  <si>
    <t>Прочие трансферты населению</t>
  </si>
  <si>
    <t>Оплата содержания помещений</t>
  </si>
  <si>
    <t>Оплата водоснабжения помещений</t>
  </si>
  <si>
    <t>Оплата текущ. ремонта обор. и инв.</t>
  </si>
  <si>
    <t xml:space="preserve">Оплата текущ ремонта зданий </t>
  </si>
  <si>
    <t>Прочие текущие расходы</t>
  </si>
  <si>
    <t>2.1</t>
  </si>
  <si>
    <t>0100</t>
  </si>
  <si>
    <t>0106</t>
  </si>
  <si>
    <t>0501</t>
  </si>
  <si>
    <t>075</t>
  </si>
  <si>
    <t>РАСХОДЫ НА ЖИЛИЩНОЕ ХОЗЯЙСТВО</t>
  </si>
  <si>
    <t>290</t>
  </si>
  <si>
    <t>083</t>
  </si>
  <si>
    <t>Расходы на закупку товаров и оплату услуг для учреждений</t>
  </si>
  <si>
    <t>Расходы на закупку товаров и оплату услуг для школ</t>
  </si>
  <si>
    <t>начального профессионального  образования</t>
  </si>
  <si>
    <t>среднего профессионального  образования</t>
  </si>
  <si>
    <t>высшего профессионального образования</t>
  </si>
  <si>
    <t>ПРОЧИЕ РАСХОДЫ В ОБЛАСТИ ОБРАЗОВАНИЯ</t>
  </si>
  <si>
    <t>Выплата пособий опекаемым</t>
  </si>
  <si>
    <t>Проведение летней оздоровительной кампании для детей</t>
  </si>
  <si>
    <t>находящихся под опекой</t>
  </si>
  <si>
    <t>РАСХОДЫ НА ПРОВЕДЕНИЕ СПОРТИВНЫХ МЕРОПРИЯТИЙ</t>
  </si>
  <si>
    <t>Расходы на закупку товаров и оплату услуг для УК "Смольный"</t>
  </si>
  <si>
    <t>Расходы на финансирование деятельности поисковых отрядов</t>
  </si>
  <si>
    <t>Расходы на оплату  работ, выполненных органами, налагающими</t>
  </si>
  <si>
    <t xml:space="preserve">                                                                                                                 </t>
  </si>
  <si>
    <t>РАСХОДЫ НА КОММУНАЛЬНОЕ ХОЗЯЙСТВО</t>
  </si>
  <si>
    <t>ПРОЧИЕ РАСХОДЫ, НЕ ОТНЕСЕНЫЕ К ДРУГИМ ПОДРАЗДЕЛАМ</t>
  </si>
  <si>
    <t>2.4.1.1.1</t>
  </si>
  <si>
    <t>1.1.1</t>
  </si>
  <si>
    <t>1.1.2</t>
  </si>
  <si>
    <t>В том числе:</t>
  </si>
  <si>
    <t>Тыс. руб</t>
  </si>
  <si>
    <t>к постановлению Муниципального Совета МО № 71</t>
  </si>
  <si>
    <t>1.1.1.2</t>
  </si>
  <si>
    <t>1.1</t>
  </si>
  <si>
    <t>1.1.2.3</t>
  </si>
  <si>
    <t>1.1.2.4</t>
  </si>
  <si>
    <t>1.1.2.5</t>
  </si>
  <si>
    <t>1.1.2.6</t>
  </si>
  <si>
    <t>1.1.2.7</t>
  </si>
  <si>
    <t>Расходы на ремонт металлических дверей в подъездах</t>
  </si>
  <si>
    <t xml:space="preserve">РАСХОДЫ НА  БЛАГОУСТРОЙСТВО ВНУТРИДВОРОВЫХ  </t>
  </si>
  <si>
    <t>ТЕРРИТОРИЙ МО</t>
  </si>
  <si>
    <t>2.2.2.1</t>
  </si>
  <si>
    <t>2.2.2.2</t>
  </si>
  <si>
    <t>2.2.2.3</t>
  </si>
  <si>
    <t xml:space="preserve">Расходы на асфальтирование </t>
  </si>
  <si>
    <t>Расходы на озеленение и пешеходные дорожки</t>
  </si>
  <si>
    <t>Расходы на установку ограждений</t>
  </si>
  <si>
    <t>Расходы на оборудование контейнерных площадок</t>
  </si>
  <si>
    <t>Расходы на снос деревьев-угроз</t>
  </si>
  <si>
    <t>РАСХОДЫ НА УСТАНОВКУ И СОДЕРЖАНИЕ ДЕТСКИХ И</t>
  </si>
  <si>
    <t xml:space="preserve">Расходы на выполнение санитарных норм на территории МО </t>
  </si>
  <si>
    <t>Расходы на установку детских площадок</t>
  </si>
  <si>
    <t>Расходы на установку спортивных площадок</t>
  </si>
  <si>
    <t>Расходы на содержание детских площадок</t>
  </si>
  <si>
    <t>ПРЕДУПРЕЖДЕНИЕ И ЛИКВИДАЦИЯ ПОСЛЕДСТВИЙ</t>
  </si>
  <si>
    <t>2.3.1.1</t>
  </si>
  <si>
    <t xml:space="preserve"> ОБРАЗОВАНИЕ</t>
  </si>
  <si>
    <t xml:space="preserve"> ЖИЛИЩНО-КОММУНАЛЬНОЕ ХОЗЯЙСТВО</t>
  </si>
  <si>
    <t>2.4.2.1.1</t>
  </si>
  <si>
    <t>2.4.2.1.2</t>
  </si>
  <si>
    <t>2.4.2.2.1</t>
  </si>
  <si>
    <t>2.6.1.1</t>
  </si>
  <si>
    <t>Расходы на военно-патриотические мероприятия для подростков</t>
  </si>
  <si>
    <t>2.7.1.1.1</t>
  </si>
  <si>
    <t xml:space="preserve">ПРАВООХРАНИТЕЛЬНАЯ ДЕЯТЕЛЬНОСТЬ </t>
  </si>
  <si>
    <t>2.1.1.1</t>
  </si>
  <si>
    <t>2.2.1.1.1</t>
  </si>
  <si>
    <t xml:space="preserve">СРЕДСТВА МАССОВОЙ ИНФОРМАЦИИ </t>
  </si>
  <si>
    <t>РАСХОДЫ НА ВЫБОРЫ В ОРГАНЫ МЕСТНОГО САМОУПРАВЛЕНИЯ</t>
  </si>
  <si>
    <t>3004</t>
  </si>
  <si>
    <t>397</t>
  </si>
  <si>
    <t>Целевая субвенция для учреждений судебной системы</t>
  </si>
  <si>
    <t xml:space="preserve">Целевая субвенция органам внутренних дел </t>
  </si>
  <si>
    <t xml:space="preserve">Целевая субвенция для учреждений, обеспечивающих  Моб- </t>
  </si>
  <si>
    <t>Целевая субвенция органам прокуратуры</t>
  </si>
  <si>
    <t>Целевая субвенция органам Государственной</t>
  </si>
  <si>
    <t>Целевая субвенция налоговым органам</t>
  </si>
  <si>
    <t xml:space="preserve">штрафные санкции за адм. правонарушения, в соотвии с договором </t>
  </si>
  <si>
    <t>Расходы на закупку товаров и услуг для Фрунзенского РВК</t>
  </si>
  <si>
    <t>Целевая субвенция на образование</t>
  </si>
  <si>
    <t>Расходы на закупку товаров и услуг для Фрунзенского суда</t>
  </si>
  <si>
    <t>Расходы на закупку товаров и услуг для прокуратуры Фрунз. р-на</t>
  </si>
  <si>
    <t>Расходы на закупку товаров и услуг для библиотек Фрунз. р-на</t>
  </si>
  <si>
    <t>Целевые субвенции на культуру, искусство и кинематографию</t>
  </si>
  <si>
    <t>Расходы на праздничные мероприятия, проводимые МО</t>
  </si>
  <si>
    <t>Расходы на праздник "Масленница"</t>
  </si>
  <si>
    <t>ПРОЧИЕ МЕРОПРИЯТИЯ В ОБЛАСТИ КУЛЬТУРЫ И ИСКУССТВА</t>
  </si>
  <si>
    <t>Расходы на праздник "День Муниципального образования"</t>
  </si>
  <si>
    <t>Расходы на праздник "А у нас во дворе"</t>
  </si>
  <si>
    <t>Расходы на мероприятия к 60-летию снятия блокады Ленинграда</t>
  </si>
  <si>
    <t>Расходы на мероприятия к Дню защитника Отечества</t>
  </si>
  <si>
    <t>Расходы на мероприятия к Дню узника</t>
  </si>
  <si>
    <t>Расходы на мероприятия к Международному дню 8-е марта</t>
  </si>
  <si>
    <t>Расходы на мероприятия к Дню Победы</t>
  </si>
  <si>
    <t>Расходы на вручение медалей "В память 300-летию С-Петербурга"</t>
  </si>
  <si>
    <t>Целевые субвенции на здравоохранение</t>
  </si>
  <si>
    <t>Расходы на закупку товаров и услуг для ТМО-50</t>
  </si>
  <si>
    <t>2.8.1.1.1</t>
  </si>
  <si>
    <t>2.8.1.2.1</t>
  </si>
  <si>
    <t>2.8.1.3.1</t>
  </si>
  <si>
    <t>2.8.1.4.1</t>
  </si>
  <si>
    <t>2.9.2.1</t>
  </si>
  <si>
    <t>2.9.3.1</t>
  </si>
  <si>
    <t>2.9.3.2</t>
  </si>
  <si>
    <t>2.9.3.8</t>
  </si>
  <si>
    <t>Целевые субвенции на социальную политику</t>
  </si>
  <si>
    <t>социального обеспечения</t>
  </si>
  <si>
    <t>2.9.3.11</t>
  </si>
  <si>
    <t>Расходы на закупку товаров и услуг для ГУЖА Фрунзенского р-на</t>
  </si>
  <si>
    <t>(Приложение 6)</t>
  </si>
  <si>
    <t xml:space="preserve"> (Приложение 6)</t>
  </si>
  <si>
    <t>и вневойсковую подготовку  (Приложение 6)</t>
  </si>
  <si>
    <t>противопожарной службы (Приложение 6)</t>
  </si>
  <si>
    <t>Целевая субвенция для учреждений жилищного хозяйства</t>
  </si>
  <si>
    <t>Расходы на ремонт хоккейных площадок</t>
  </si>
  <si>
    <t>Оплата горюче-смазочных материалов</t>
  </si>
  <si>
    <t>1.1.2.1.1</t>
  </si>
  <si>
    <t>1.1.2.1.2</t>
  </si>
  <si>
    <t>1.1.1.1.1</t>
  </si>
  <si>
    <t>1.1.1.1.2</t>
  </si>
  <si>
    <t xml:space="preserve">Оплата труда </t>
  </si>
  <si>
    <t xml:space="preserve">Оплата труда гражданских служащих </t>
  </si>
  <si>
    <t>Выходное пособие при увольнении</t>
  </si>
  <si>
    <t>1.1.2.5.1</t>
  </si>
  <si>
    <t>1.1.2.5.2</t>
  </si>
  <si>
    <t>029</t>
  </si>
  <si>
    <t>Оплата потребления тепловой энергии</t>
  </si>
  <si>
    <t>Оплата отопления и технологических нужд</t>
  </si>
  <si>
    <t>1.1.2.5.2.1</t>
  </si>
  <si>
    <t>1.1.2.5.3</t>
  </si>
  <si>
    <t>1.1.2.5.4</t>
  </si>
  <si>
    <t>Оплата потребления электрической энергии</t>
  </si>
  <si>
    <t>Оплата аренды помещений, земли и другого имущества</t>
  </si>
  <si>
    <t>1.1.2.7.1</t>
  </si>
  <si>
    <t>Приобретение и модернизация непроизв. оборудования и предметов</t>
  </si>
  <si>
    <t xml:space="preserve">длительного пользования для госуд. и муниципальных учреждений </t>
  </si>
  <si>
    <t>2.2.1.1.1.1</t>
  </si>
  <si>
    <t>Субвенции</t>
  </si>
  <si>
    <t>2.4.1.1.1.1</t>
  </si>
  <si>
    <t xml:space="preserve">Прочие текущие расходы </t>
  </si>
  <si>
    <t xml:space="preserve">Прочие текущие расходы на закупку товаров и оплату услуг </t>
  </si>
  <si>
    <t>2.1.1.1.1</t>
  </si>
  <si>
    <t>2.9.2.1.1</t>
  </si>
  <si>
    <t>2.9.1.1.1</t>
  </si>
  <si>
    <t>2.3.1.1.1</t>
  </si>
  <si>
    <t>2.4.2.1.1.1</t>
  </si>
  <si>
    <t>2.4.2.1.2.1</t>
  </si>
  <si>
    <t>2.7.1.1.1.1</t>
  </si>
  <si>
    <t>2.8.1.1.1.1</t>
  </si>
  <si>
    <t>2.8.1.2.1.1</t>
  </si>
  <si>
    <t>2.8.1.3.1.1</t>
  </si>
  <si>
    <t>2.8.1.4.1.1</t>
  </si>
  <si>
    <t>2.9.3.1.1.1</t>
  </si>
  <si>
    <t>2.9.3.7.3.1</t>
  </si>
  <si>
    <t>2.9.3.7.4.1</t>
  </si>
  <si>
    <t>2.9.3.7.5.1</t>
  </si>
  <si>
    <t>2.9.3.10.2.1</t>
  </si>
  <si>
    <t>2.9.3.11.1.1</t>
  </si>
  <si>
    <t>Расходы на вып. адресной программы депутата Михайлова И.П.</t>
  </si>
  <si>
    <t>2.2.2.1.1.1</t>
  </si>
  <si>
    <t>2.2.2.1.1.1.1</t>
  </si>
  <si>
    <t>2.2.2.1.2.1</t>
  </si>
  <si>
    <t>2.2.2.1.2.1.1</t>
  </si>
  <si>
    <t>2.2.2.1.3.1</t>
  </si>
  <si>
    <t>2.2.2.1.3.1.1</t>
  </si>
  <si>
    <t>2.2.2.1.4.1</t>
  </si>
  <si>
    <t>2.2.2.1.4.1.1</t>
  </si>
  <si>
    <t>2.2.2.1.5.1</t>
  </si>
  <si>
    <t>2.2.2.1.5.1.1</t>
  </si>
  <si>
    <t>2.2.2.1.6.1</t>
  </si>
  <si>
    <t>2.2.2.1.6.1.1</t>
  </si>
  <si>
    <t>2.2.2.2.1.1</t>
  </si>
  <si>
    <t>2.2.2.2.1.1.1</t>
  </si>
  <si>
    <t>2.2.2.2.2.1</t>
  </si>
  <si>
    <t>2.2.2.2.2.1.1</t>
  </si>
  <si>
    <t>2.2.2.2.3.1</t>
  </si>
  <si>
    <t>2.2.2.2.3.1.1</t>
  </si>
  <si>
    <t>2.2.2.2.4.1</t>
  </si>
  <si>
    <t>2.2.2.2.4.1.1</t>
  </si>
  <si>
    <t>2.2.2.2.5.1</t>
  </si>
  <si>
    <t>2.2.2.2.5.1.1</t>
  </si>
  <si>
    <t>2.2.2.3.1.1</t>
  </si>
  <si>
    <t>2.2.2.3.1.1.1</t>
  </si>
  <si>
    <t>1.1.2.5.5</t>
  </si>
  <si>
    <t>1.1.2.5.6</t>
  </si>
  <si>
    <t>1.1.2.6.1</t>
  </si>
  <si>
    <t>1.1.2.6.2</t>
  </si>
  <si>
    <t>1.1.2.6.3</t>
  </si>
  <si>
    <t>2.2.1.2.1</t>
  </si>
  <si>
    <t>2.2.1.2.1.1</t>
  </si>
  <si>
    <t>2.4.2.2.1.1</t>
  </si>
  <si>
    <t>2.5.1.1.1</t>
  </si>
  <si>
    <t>2.5.1.1.1.1</t>
  </si>
  <si>
    <t>2.5.1.2.1</t>
  </si>
  <si>
    <t>2.5.1.2.1.1</t>
  </si>
  <si>
    <t>2.5.1.3.1</t>
  </si>
  <si>
    <t>2.5.1.3.1.1</t>
  </si>
  <si>
    <t>2.5.1.4.1</t>
  </si>
  <si>
    <t>2.5.1.4.1.1</t>
  </si>
  <si>
    <t>2.5.1.5.1</t>
  </si>
  <si>
    <t>2.5.1.5.1.1</t>
  </si>
  <si>
    <t>2.5.1.6.1</t>
  </si>
  <si>
    <t>2.5.1.6.1.1</t>
  </si>
  <si>
    <t>2.5.1.7.1</t>
  </si>
  <si>
    <t>2.5.1.7.1.1</t>
  </si>
  <si>
    <t>2.5.1.8.1</t>
  </si>
  <si>
    <t>2.5.1.8.1.1</t>
  </si>
  <si>
    <t>2.5.1.9.1</t>
  </si>
  <si>
    <t>2.5.1.9.1.1</t>
  </si>
  <si>
    <t>2.9.3.1.1.1.1</t>
  </si>
  <si>
    <t>2.9.3.7.3.1.1</t>
  </si>
  <si>
    <t>2.9.3.7.4.1.1</t>
  </si>
  <si>
    <t>2.9.3.7.5.1.1</t>
  </si>
  <si>
    <t>2.9.3.11.1.1.1</t>
  </si>
  <si>
    <t>Расходы на прочие праздничные мероприятия</t>
  </si>
  <si>
    <t>2.5.1.10.1</t>
  </si>
  <si>
    <t>2.5.1.10.1.1</t>
  </si>
  <si>
    <t>Расходы</t>
  </si>
  <si>
    <t>Текущие</t>
  </si>
  <si>
    <t>Капитальн.</t>
  </si>
  <si>
    <t>раздела и</t>
  </si>
  <si>
    <t>подразд.</t>
  </si>
  <si>
    <t xml:space="preserve">ФУНКЦИОНИРОВАНИЕ ОРГАНОВ МЕСТНОГО САМОУПРАВЛЕНИЯ </t>
  </si>
  <si>
    <t>Расходы на содержание органов местного самоуправления</t>
  </si>
  <si>
    <t>Денежное содержание аппарата</t>
  </si>
  <si>
    <t>Расходы на обеспечение деятельности органов местного</t>
  </si>
  <si>
    <t>Расходы на содержание аппарата</t>
  </si>
  <si>
    <t>027</t>
  </si>
  <si>
    <t>2</t>
  </si>
  <si>
    <t>Расходы на организацию и содержание общественных объединений</t>
  </si>
  <si>
    <t>по охране общественного порядка</t>
  </si>
  <si>
    <t>3</t>
  </si>
  <si>
    <t>3.1</t>
  </si>
  <si>
    <t>3.2</t>
  </si>
  <si>
    <t>3.1.1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</si>
  <si>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</si>
  <si>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</si>
  <si>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</si>
  <si>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</si>
  <si>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</si>
  <si>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</si>
  <si>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</si>
  <si>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</si>
  <si>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</si>
  <si>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</si>
  <si>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02700</t>
  </si>
  <si>
    <t>02701</t>
  </si>
  <si>
    <t>31000</t>
  </si>
  <si>
    <t>4</t>
  </si>
  <si>
    <t>4.1</t>
  </si>
  <si>
    <t>ГРАЖДАНСКАЯ ОБОРОНА</t>
  </si>
  <si>
    <t>4.1.1</t>
  </si>
  <si>
    <t>населения и территории от чрезвычайных ситуаций</t>
  </si>
  <si>
    <t xml:space="preserve">Расходы на организацию и осуществление мероприятий по защит </t>
  </si>
  <si>
    <t>5</t>
  </si>
  <si>
    <t>6.1</t>
  </si>
  <si>
    <t>5.1</t>
  </si>
  <si>
    <t xml:space="preserve"> ОБЩЕЕ ОБРАЗОВАНИЕ</t>
  </si>
  <si>
    <t>5.1.1</t>
  </si>
  <si>
    <t>5.2</t>
  </si>
  <si>
    <t>5.2.1</t>
  </si>
  <si>
    <t>5.2.2</t>
  </si>
  <si>
    <t>6</t>
  </si>
  <si>
    <t>7</t>
  </si>
  <si>
    <t>6.1.1</t>
  </si>
  <si>
    <t>6.1.2</t>
  </si>
  <si>
    <t>6.1.4</t>
  </si>
  <si>
    <t>6.1.3</t>
  </si>
  <si>
    <t>6.1.5</t>
  </si>
  <si>
    <t>6.1.6</t>
  </si>
  <si>
    <t>6.1.7</t>
  </si>
  <si>
    <t>6.1.8</t>
  </si>
  <si>
    <t>6.1.9</t>
  </si>
  <si>
    <t>6.1.10</t>
  </si>
  <si>
    <t>РАСХОДЫ НА ОРГАНИЗАЦИЮ И СОДЕРЖАНИЕ СРЕДСТВ  МАССОВОЙ</t>
  </si>
  <si>
    <t>ИНФОРМАЦИИ МО</t>
  </si>
  <si>
    <t>7.1</t>
  </si>
  <si>
    <t>7.1.1</t>
  </si>
  <si>
    <t>7.1.2</t>
  </si>
  <si>
    <t>Прочие расходы на издание и распространение газеты МО</t>
  </si>
  <si>
    <t>Расходы на подготовку материалов и издание  газеты МО</t>
  </si>
  <si>
    <t>ФИЗИЧЕСКАЯ КУЛЬТУРА И СПОРТ</t>
  </si>
  <si>
    <t>8</t>
  </si>
  <si>
    <t>8.1</t>
  </si>
  <si>
    <t>8.1.1</t>
  </si>
  <si>
    <t>МОЛОДЕЖНАЯ ПОЛИТИКА</t>
  </si>
  <si>
    <t>10.2</t>
  </si>
  <si>
    <t>ПРОВЕДЕНИЕ ВЫБОРОВ И РЕФЕРЕНДУМОВ</t>
  </si>
  <si>
    <t xml:space="preserve">РЕЗЕРВНЫЙ ФОНД ПРЕДСЕДАТЕЛЯ МО </t>
  </si>
  <si>
    <t>10.3.1</t>
  </si>
  <si>
    <t>10.3.10</t>
  </si>
  <si>
    <t>10.3.11</t>
  </si>
  <si>
    <t>10.3.18</t>
  </si>
  <si>
    <t xml:space="preserve">                                                            МО №71 НА 2005 ГОД</t>
  </si>
  <si>
    <t xml:space="preserve"> от 09 февраля 2005г. № 12</t>
  </si>
  <si>
    <t xml:space="preserve">Расходы на финансирование мероприятий по организации </t>
  </si>
  <si>
    <t>юбилейных торжеств для жителей в честь 60-летия Победы в ВОВ</t>
  </si>
  <si>
    <t xml:space="preserve">Расходы на военно-патриотические мероприятия для </t>
  </si>
  <si>
    <t>учреждений образования</t>
  </si>
  <si>
    <t>7.1.3</t>
  </si>
  <si>
    <t>7.1.4</t>
  </si>
  <si>
    <t>7.1.5</t>
  </si>
  <si>
    <t>7.1.6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</si>
  <si>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</si>
  <si>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</si>
  <si>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</si>
  <si>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</si>
  <si>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</si>
  <si>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</si>
  <si>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</si>
  <si>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</si>
  <si>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</si>
  <si>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</si>
  <si>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Расходы на приобретение оборудования для 11 и 47 ОМ, МОТОР ТС №2</t>
  </si>
  <si>
    <t>Расходы на закупку товаров и услуг для общественных организаций</t>
  </si>
  <si>
    <t>Фрунзенского р-на</t>
  </si>
  <si>
    <t>8.2.10</t>
  </si>
  <si>
    <t>8.2.11</t>
  </si>
  <si>
    <t>8.2.12</t>
  </si>
  <si>
    <t>8.2.13</t>
  </si>
  <si>
    <t>Председатель Муниципального Совета МО № 71                                           Р.А.Яхин</t>
  </si>
  <si>
    <t xml:space="preserve">           Приложение №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</si>
</sst>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</numFmts>
  <fonts count="25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sz val="8"/>
      <color indexed="10"/>
      <name val="Times New Roman Cyr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6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49" fontId="18" fillId="0" borderId="2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18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18" fillId="0" borderId="19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18" fillId="0" borderId="17" xfId="0" applyFont="1" applyBorder="1" applyAlignment="1">
      <alignment/>
    </xf>
    <xf numFmtId="1" fontId="5" fillId="0" borderId="14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18" fillId="0" borderId="12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29" xfId="0" applyBorder="1" applyAlignment="1">
      <alignment/>
    </xf>
    <xf numFmtId="0" fontId="3" fillId="0" borderId="29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49" fontId="15" fillId="0" borderId="25" xfId="0" applyNumberFormat="1" applyFont="1" applyBorder="1" applyAlignment="1">
      <alignment horizontal="center"/>
    </xf>
    <xf numFmtId="0" fontId="20" fillId="0" borderId="15" xfId="0" applyFont="1" applyBorder="1" applyAlignment="1">
      <alignment/>
    </xf>
    <xf numFmtId="49" fontId="18" fillId="0" borderId="32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20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0" fillId="0" borderId="17" xfId="0" applyFont="1" applyBorder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0" fillId="0" borderId="17" xfId="0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20" fillId="0" borderId="20" xfId="0" applyFont="1" applyBorder="1" applyAlignment="1">
      <alignment/>
    </xf>
    <xf numFmtId="0" fontId="20" fillId="0" borderId="17" xfId="0" applyFont="1" applyBorder="1" applyAlignment="1">
      <alignment horizontal="left"/>
    </xf>
    <xf numFmtId="0" fontId="20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5" fillId="0" borderId="0" xfId="0" applyFont="1" applyAlignment="1">
      <alignment/>
    </xf>
    <xf numFmtId="49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right"/>
    </xf>
    <xf numFmtId="16" fontId="1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18" fillId="0" borderId="18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5"/>
  <sheetViews>
    <sheetView tabSelected="1" view="pageBreakPreview" zoomScaleSheetLayoutView="100" workbookViewId="0" topLeftCell="A1">
      <selection activeCell="G1" sqref="G1"/>
    </sheetView>
  </sheetViews>
  <sheetFormatPr defaultColWidth="9.00390625" defaultRowHeight="12.75"/>
  <cols>
    <col min="1" max="1" width="10.625" style="33" customWidth="1"/>
    <col min="2" max="2" width="63.625" style="0" customWidth="1"/>
    <col min="3" max="3" width="9.00390625" style="0" customWidth="1"/>
    <col min="4" max="4" width="6.00390625" style="0" customWidth="1"/>
    <col min="5" max="5" width="5.375" style="21" customWidth="1"/>
    <col min="6" max="6" width="9.625" style="0" customWidth="1"/>
    <col min="7" max="7" width="8.625" style="0" customWidth="1"/>
    <col min="8" max="8" width="9.25390625" style="0" customWidth="1"/>
    <col min="9" max="9" width="6.625" style="0" customWidth="1"/>
    <col min="10" max="10" width="6.375" style="0" customWidth="1"/>
    <col min="11" max="11" width="9.875" style="0" customWidth="1"/>
    <col min="12" max="12" width="10.25390625" style="0" customWidth="1"/>
    <col min="13" max="13" width="10.125" style="0" customWidth="1"/>
    <col min="14" max="14" width="9.375" style="0" customWidth="1"/>
    <col min="15" max="15" width="9.25390625" style="0" customWidth="1"/>
    <col min="16" max="16" width="8.625" style="0" customWidth="1"/>
    <col min="17" max="17" width="11.125" style="0" customWidth="1"/>
    <col min="18" max="18" width="9.00390625" style="0" customWidth="1"/>
    <col min="20" max="20" width="6.625" style="0" customWidth="1"/>
    <col min="21" max="21" width="10.625" style="0" customWidth="1"/>
    <col min="22" max="23" width="5.625" style="0" customWidth="1"/>
    <col min="24" max="24" width="5.875" style="0" customWidth="1"/>
    <col min="25" max="25" width="6.125" style="0" customWidth="1"/>
    <col min="26" max="26" width="6.625" style="0" customWidth="1"/>
    <col min="27" max="27" width="6.00390625" style="0" customWidth="1"/>
    <col min="28" max="28" width="5.375" style="0" customWidth="1"/>
    <col min="29" max="29" width="6.125" style="0" customWidth="1"/>
    <col min="30" max="30" width="7.125" style="0" customWidth="1"/>
    <col min="31" max="31" width="6.375" style="0" customWidth="1"/>
    <col min="32" max="32" width="5.375" style="0" customWidth="1"/>
    <col min="33" max="33" width="5.75390625" style="0" customWidth="1"/>
    <col min="34" max="35" width="5.875" style="0" customWidth="1"/>
    <col min="36" max="36" width="5.75390625" style="0" customWidth="1"/>
    <col min="37" max="37" width="5.375" style="0" customWidth="1"/>
    <col min="38" max="38" width="5.625" style="0" customWidth="1"/>
  </cols>
  <sheetData>
    <row r="1" spans="1:39" ht="15.75" customHeight="1">
      <c r="A1" s="36"/>
      <c r="B1" s="27"/>
      <c r="C1" s="27"/>
      <c r="D1" s="232"/>
      <c r="E1" s="233"/>
      <c r="F1" s="234"/>
      <c r="G1" s="234" t="s">
        <v>451</v>
      </c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39" ht="13.5" customHeight="1">
      <c r="A2" s="206"/>
      <c r="B2" s="207"/>
      <c r="C2" s="235" t="s">
        <v>160</v>
      </c>
      <c r="D2" s="236"/>
      <c r="E2" s="23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</row>
    <row r="3" spans="1:39" ht="13.5" customHeight="1">
      <c r="A3" s="36"/>
      <c r="B3" s="208" t="s">
        <v>152</v>
      </c>
      <c r="C3" s="208"/>
      <c r="D3" s="237"/>
      <c r="E3" s="236"/>
      <c r="F3" s="335" t="s">
        <v>424</v>
      </c>
      <c r="G3" s="336"/>
      <c r="H3" s="41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22:39" ht="6.75" customHeight="1"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39" ht="14.25" customHeight="1">
      <c r="A5" s="36"/>
      <c r="B5" s="40" t="s">
        <v>40</v>
      </c>
      <c r="C5" s="40"/>
      <c r="D5" s="40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ht="16.5" customHeight="1">
      <c r="A6" s="36"/>
      <c r="B6" s="40" t="s">
        <v>423</v>
      </c>
      <c r="C6" s="40"/>
      <c r="D6" s="40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</row>
    <row r="7" spans="1:39" ht="10.5" customHeight="1">
      <c r="A7" s="36"/>
      <c r="B7" s="25"/>
      <c r="C7" s="25"/>
      <c r="D7" s="25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</row>
    <row r="8" spans="2:39" ht="12" customHeight="1" thickBot="1">
      <c r="B8" s="143"/>
      <c r="F8" s="205" t="s">
        <v>159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</row>
    <row r="9" spans="1:39" ht="12" customHeight="1" thickBot="1">
      <c r="A9" s="152" t="s">
        <v>30</v>
      </c>
      <c r="B9" s="276"/>
      <c r="C9" s="147" t="s">
        <v>111</v>
      </c>
      <c r="D9" s="101" t="s">
        <v>111</v>
      </c>
      <c r="E9" s="148" t="s">
        <v>111</v>
      </c>
      <c r="F9" s="147"/>
      <c r="G9" s="363" t="s">
        <v>158</v>
      </c>
      <c r="H9" s="364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</row>
    <row r="10" spans="1:39" ht="12" customHeight="1" thickBot="1">
      <c r="A10" s="153" t="s">
        <v>31</v>
      </c>
      <c r="B10" s="274" t="s">
        <v>0</v>
      </c>
      <c r="C10" s="97" t="s">
        <v>350</v>
      </c>
      <c r="D10" s="100" t="s">
        <v>112</v>
      </c>
      <c r="E10" s="149" t="s">
        <v>113</v>
      </c>
      <c r="F10" s="274" t="s">
        <v>2</v>
      </c>
      <c r="G10" s="361" t="s">
        <v>347</v>
      </c>
      <c r="H10" s="362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</row>
    <row r="11" spans="1:39" ht="12" customHeight="1" thickBot="1">
      <c r="A11" s="154"/>
      <c r="B11" s="277"/>
      <c r="C11" s="98" t="s">
        <v>351</v>
      </c>
      <c r="D11" s="119" t="s">
        <v>1</v>
      </c>
      <c r="E11" s="150" t="s">
        <v>114</v>
      </c>
      <c r="F11" s="275"/>
      <c r="G11" s="95" t="s">
        <v>348</v>
      </c>
      <c r="H11" s="95" t="s">
        <v>349</v>
      </c>
      <c r="I11" s="100"/>
      <c r="J11" s="100"/>
      <c r="K11" s="262"/>
      <c r="L11" s="262"/>
      <c r="M11" s="262"/>
      <c r="N11" s="262"/>
      <c r="O11" s="262"/>
      <c r="P11" s="262"/>
      <c r="Q11" s="262"/>
      <c r="R11" s="262"/>
      <c r="S11" s="348"/>
      <c r="T11" s="262"/>
      <c r="U11" s="262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3" customFormat="1" ht="12" customHeight="1" thickBot="1">
      <c r="A12" s="122">
        <v>1</v>
      </c>
      <c r="B12" s="114">
        <v>2</v>
      </c>
      <c r="C12" s="95">
        <v>4</v>
      </c>
      <c r="D12" s="117">
        <v>5</v>
      </c>
      <c r="E12" s="95">
        <v>6</v>
      </c>
      <c r="F12" s="95">
        <v>8</v>
      </c>
      <c r="G12" s="98">
        <v>9</v>
      </c>
      <c r="H12" s="241">
        <v>10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</row>
    <row r="13" spans="1:39" s="8" customFormat="1" ht="15" customHeight="1">
      <c r="A13" s="294">
        <v>1</v>
      </c>
      <c r="B13" s="298" t="s">
        <v>123</v>
      </c>
      <c r="C13" s="226" t="s">
        <v>132</v>
      </c>
      <c r="D13" s="109"/>
      <c r="E13" s="295"/>
      <c r="F13" s="296">
        <f>SUM(F14)</f>
        <v>7850</v>
      </c>
      <c r="G13" s="296">
        <f>SUM(G14)</f>
        <v>7600</v>
      </c>
      <c r="H13" s="228">
        <v>250</v>
      </c>
      <c r="I13" s="156"/>
      <c r="J13" s="156"/>
      <c r="K13" s="107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</row>
    <row r="14" spans="1:39" s="8" customFormat="1" ht="13.5" customHeight="1">
      <c r="A14" s="179" t="s">
        <v>162</v>
      </c>
      <c r="B14" s="111" t="s">
        <v>352</v>
      </c>
      <c r="C14" s="279" t="s">
        <v>133</v>
      </c>
      <c r="D14" s="166"/>
      <c r="E14" s="78"/>
      <c r="F14" s="153">
        <f>SUM(F15,F21)</f>
        <v>7850</v>
      </c>
      <c r="G14" s="153">
        <f>SUM(G15,G21)</f>
        <v>7600</v>
      </c>
      <c r="H14" s="200">
        <v>250</v>
      </c>
      <c r="I14" s="291"/>
      <c r="J14" s="291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</row>
    <row r="15" spans="1:39" s="23" customFormat="1" ht="13.5" customHeight="1">
      <c r="A15" s="184" t="s">
        <v>156</v>
      </c>
      <c r="B15" s="218" t="s">
        <v>353</v>
      </c>
      <c r="C15" s="279" t="s">
        <v>133</v>
      </c>
      <c r="D15" s="102">
        <v>2600</v>
      </c>
      <c r="E15" s="139"/>
      <c r="F15" s="196">
        <f>SUM(F16)</f>
        <v>5902</v>
      </c>
      <c r="G15" s="196">
        <f>SUM(G16)</f>
        <v>5902</v>
      </c>
      <c r="H15" s="102"/>
      <c r="I15" s="79"/>
      <c r="J15" s="79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</row>
    <row r="16" spans="1:39" s="23" customFormat="1" ht="12" customHeight="1">
      <c r="A16" s="280" t="s">
        <v>34</v>
      </c>
      <c r="B16" s="297" t="s">
        <v>354</v>
      </c>
      <c r="C16" s="183" t="s">
        <v>133</v>
      </c>
      <c r="D16" s="171" t="s">
        <v>116</v>
      </c>
      <c r="E16" s="170" t="s">
        <v>357</v>
      </c>
      <c r="F16" s="197">
        <v>5902</v>
      </c>
      <c r="G16" s="197">
        <v>5902</v>
      </c>
      <c r="H16" s="102"/>
      <c r="I16" s="79"/>
      <c r="J16" s="79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</row>
    <row r="17" spans="1:39" ht="11.25" customHeight="1" hidden="1">
      <c r="A17" s="115" t="s">
        <v>34</v>
      </c>
      <c r="B17" s="124" t="s">
        <v>250</v>
      </c>
      <c r="C17" s="280" t="s">
        <v>133</v>
      </c>
      <c r="D17" s="171" t="s">
        <v>116</v>
      </c>
      <c r="E17" s="170" t="s">
        <v>118</v>
      </c>
      <c r="F17" s="197">
        <f>SUM(F18,F19)</f>
        <v>0</v>
      </c>
      <c r="G17" s="197">
        <f>SUM(G18,G19)</f>
        <v>0</v>
      </c>
      <c r="H17" s="197"/>
      <c r="I17" s="84"/>
      <c r="J17" s="84"/>
      <c r="K17" s="108"/>
      <c r="L17" s="108"/>
      <c r="M17" s="108"/>
      <c r="N17" s="108"/>
      <c r="O17" s="108"/>
      <c r="P17" s="108"/>
      <c r="Q17" s="108"/>
      <c r="R17" s="108"/>
      <c r="S17" s="349"/>
      <c r="T17" s="108"/>
      <c r="U17" s="108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</row>
    <row r="18" spans="1:39" ht="11.25" customHeight="1" hidden="1">
      <c r="A18" s="115" t="s">
        <v>248</v>
      </c>
      <c r="B18" s="124" t="s">
        <v>251</v>
      </c>
      <c r="C18" s="280" t="s">
        <v>133</v>
      </c>
      <c r="D18" s="171" t="s">
        <v>116</v>
      </c>
      <c r="E18" s="170" t="s">
        <v>118</v>
      </c>
      <c r="F18" s="197">
        <f aca="true" t="shared" si="0" ref="F18:G20">SUM(G18,H18,I18,J18,K18,L18,M18,N18,O18,P18,Q18,R18,S18,T18,U18)</f>
        <v>0</v>
      </c>
      <c r="G18" s="197">
        <f t="shared" si="0"/>
        <v>0</v>
      </c>
      <c r="H18" s="142"/>
      <c r="I18" s="77"/>
      <c r="J18" s="77"/>
      <c r="K18" s="108"/>
      <c r="L18" s="108"/>
      <c r="M18" s="108"/>
      <c r="N18" s="108"/>
      <c r="O18" s="108"/>
      <c r="P18" s="108"/>
      <c r="Q18" s="108"/>
      <c r="R18" s="108"/>
      <c r="S18" s="349"/>
      <c r="T18" s="108"/>
      <c r="U18" s="108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</row>
    <row r="19" spans="1:39" ht="11.25" customHeight="1" hidden="1">
      <c r="A19" s="115" t="s">
        <v>249</v>
      </c>
      <c r="B19" s="124" t="s">
        <v>252</v>
      </c>
      <c r="C19" s="280" t="s">
        <v>133</v>
      </c>
      <c r="D19" s="171" t="s">
        <v>116</v>
      </c>
      <c r="E19" s="170" t="s">
        <v>118</v>
      </c>
      <c r="F19" s="197">
        <f t="shared" si="0"/>
        <v>0</v>
      </c>
      <c r="G19" s="197">
        <f t="shared" si="0"/>
        <v>0</v>
      </c>
      <c r="H19" s="142"/>
      <c r="I19" s="77"/>
      <c r="J19" s="77"/>
      <c r="K19" s="108"/>
      <c r="L19" s="108"/>
      <c r="M19" s="108"/>
      <c r="N19" s="108"/>
      <c r="O19" s="108"/>
      <c r="P19" s="108"/>
      <c r="Q19" s="108"/>
      <c r="R19" s="108"/>
      <c r="S19" s="349"/>
      <c r="T19" s="108"/>
      <c r="U19" s="108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</row>
    <row r="20" spans="1:39" ht="11.25" customHeight="1" hidden="1">
      <c r="A20" s="135" t="s">
        <v>161</v>
      </c>
      <c r="B20" s="125" t="s">
        <v>7</v>
      </c>
      <c r="C20" s="280" t="s">
        <v>133</v>
      </c>
      <c r="D20" s="142" t="s">
        <v>116</v>
      </c>
      <c r="E20" s="175" t="s">
        <v>118</v>
      </c>
      <c r="F20" s="197">
        <f t="shared" si="0"/>
        <v>0</v>
      </c>
      <c r="G20" s="197">
        <f t="shared" si="0"/>
        <v>0</v>
      </c>
      <c r="H20" s="142"/>
      <c r="I20" s="77"/>
      <c r="J20" s="77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</row>
    <row r="21" spans="1:39" ht="13.5" customHeight="1">
      <c r="A21" s="182" t="s">
        <v>157</v>
      </c>
      <c r="B21" s="219" t="s">
        <v>355</v>
      </c>
      <c r="C21" s="182" t="s">
        <v>133</v>
      </c>
      <c r="D21" s="182" t="s">
        <v>375</v>
      </c>
      <c r="E21" s="174"/>
      <c r="F21" s="198">
        <f>SUM(F23)</f>
        <v>1948</v>
      </c>
      <c r="G21" s="198">
        <f>SUM(G23)</f>
        <v>1698</v>
      </c>
      <c r="H21" s="186">
        <v>250</v>
      </c>
      <c r="I21" s="78"/>
      <c r="J21" s="78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</row>
    <row r="22" spans="1:39" s="8" customFormat="1" ht="13.5" customHeight="1">
      <c r="A22" s="131"/>
      <c r="B22" s="217" t="s">
        <v>115</v>
      </c>
      <c r="C22" s="279"/>
      <c r="D22" s="279"/>
      <c r="E22" s="167"/>
      <c r="F22" s="195"/>
      <c r="G22" s="195"/>
      <c r="H22" s="168"/>
      <c r="I22" s="79"/>
      <c r="J22" s="79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</row>
    <row r="23" spans="1:39" s="8" customFormat="1" ht="12" customHeight="1" thickBot="1">
      <c r="A23" s="130" t="s">
        <v>107</v>
      </c>
      <c r="B23" s="297" t="s">
        <v>356</v>
      </c>
      <c r="C23" s="280" t="s">
        <v>133</v>
      </c>
      <c r="D23" s="280" t="s">
        <v>376</v>
      </c>
      <c r="E23" s="170" t="s">
        <v>255</v>
      </c>
      <c r="F23" s="197">
        <v>1948</v>
      </c>
      <c r="G23" s="197">
        <v>1698</v>
      </c>
      <c r="H23" s="171">
        <v>250</v>
      </c>
      <c r="I23" s="79"/>
      <c r="J23" s="79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</row>
    <row r="24" spans="1:39" s="8" customFormat="1" ht="11.25" customHeight="1" hidden="1">
      <c r="A24" s="128" t="s">
        <v>107</v>
      </c>
      <c r="B24" s="123" t="s">
        <v>8</v>
      </c>
      <c r="C24" s="279" t="s">
        <v>133</v>
      </c>
      <c r="D24" s="96" t="s">
        <v>110</v>
      </c>
      <c r="E24" s="174" t="s">
        <v>255</v>
      </c>
      <c r="F24" s="196">
        <f>SUM(F25,F26)</f>
        <v>147</v>
      </c>
      <c r="G24" s="196">
        <v>147</v>
      </c>
      <c r="H24" s="196"/>
      <c r="I24" s="292"/>
      <c r="J24" s="292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</row>
    <row r="25" spans="1:39" s="8" customFormat="1" ht="11.25" customHeight="1" hidden="1">
      <c r="A25" s="135" t="s">
        <v>246</v>
      </c>
      <c r="B25" s="124" t="s">
        <v>245</v>
      </c>
      <c r="C25" s="183" t="s">
        <v>133</v>
      </c>
      <c r="D25" s="142" t="s">
        <v>110</v>
      </c>
      <c r="E25" s="175" t="s">
        <v>255</v>
      </c>
      <c r="F25" s="197">
        <f>SUM(G25,H25,I25,J25,K25,L25,M25,N25,O25,P25,Q25,R25,S25,T25,U25)</f>
        <v>0</v>
      </c>
      <c r="G25" s="164">
        <v>0</v>
      </c>
      <c r="H25" s="102"/>
      <c r="I25" s="79"/>
      <c r="J25" s="79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</row>
    <row r="26" spans="1:39" s="8" customFormat="1" ht="11.25" customHeight="1" hidden="1">
      <c r="A26" s="135" t="s">
        <v>247</v>
      </c>
      <c r="B26" s="124" t="s">
        <v>8</v>
      </c>
      <c r="C26" s="183" t="s">
        <v>133</v>
      </c>
      <c r="D26" s="142" t="s">
        <v>110</v>
      </c>
      <c r="E26" s="175" t="s">
        <v>255</v>
      </c>
      <c r="F26" s="197">
        <f>SUM(G26,H26,I26,J26,K26,L26,M26,N26,O26,P26,Q26,R26,S26,T26,U26)</f>
        <v>147</v>
      </c>
      <c r="G26" s="260">
        <v>147</v>
      </c>
      <c r="H26" s="171"/>
      <c r="I26" s="77"/>
      <c r="J26" s="7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</row>
    <row r="27" spans="1:39" ht="11.25" customHeight="1" hidden="1">
      <c r="A27" s="128" t="s">
        <v>108</v>
      </c>
      <c r="B27" s="123" t="s">
        <v>9</v>
      </c>
      <c r="C27" s="279" t="s">
        <v>133</v>
      </c>
      <c r="D27" s="96" t="s">
        <v>110</v>
      </c>
      <c r="E27" s="174" t="s">
        <v>255</v>
      </c>
      <c r="F27" s="196">
        <f>SUM(G27,H27,I27,J27,K27,L27,M27,N27,O27,P27,Q27,R27,S27,T27,U27)</f>
        <v>12</v>
      </c>
      <c r="G27" s="164">
        <v>12</v>
      </c>
      <c r="H27" s="102"/>
      <c r="I27" s="79"/>
      <c r="J27" s="79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</row>
    <row r="28" spans="1:39" ht="11.25" customHeight="1" hidden="1">
      <c r="A28" s="128" t="s">
        <v>163</v>
      </c>
      <c r="B28" s="123" t="s">
        <v>10</v>
      </c>
      <c r="C28" s="279" t="s">
        <v>133</v>
      </c>
      <c r="D28" s="96" t="s">
        <v>110</v>
      </c>
      <c r="E28" s="174" t="s">
        <v>255</v>
      </c>
      <c r="F28" s="196">
        <f>SUM(G28,H28,I28,J28,K28,L28,M28,N28,O28,P28,Q28,R28,S28,T28,U28)</f>
        <v>144</v>
      </c>
      <c r="G28" s="164">
        <v>144</v>
      </c>
      <c r="H28" s="102"/>
      <c r="I28" s="79"/>
      <c r="J28" s="79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</row>
    <row r="29" spans="1:39" ht="11.25" customHeight="1" hidden="1">
      <c r="A29" s="128" t="s">
        <v>164</v>
      </c>
      <c r="B29" s="123" t="s">
        <v>11</v>
      </c>
      <c r="C29" s="279" t="s">
        <v>133</v>
      </c>
      <c r="D29" s="96" t="s">
        <v>110</v>
      </c>
      <c r="E29" s="174" t="s">
        <v>255</v>
      </c>
      <c r="F29" s="196">
        <f>SUM(G29,H29,I29,J29,K29,L29,M29,N29,O29,P29,Q29,R29,S29,T29,U29)</f>
        <v>126</v>
      </c>
      <c r="G29" s="164">
        <v>126</v>
      </c>
      <c r="H29" s="102"/>
      <c r="I29" s="79"/>
      <c r="J29" s="79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</row>
    <row r="30" spans="1:39" ht="11.25" customHeight="1" hidden="1">
      <c r="A30" s="128" t="s">
        <v>165</v>
      </c>
      <c r="B30" s="123" t="s">
        <v>12</v>
      </c>
      <c r="C30" s="279" t="s">
        <v>133</v>
      </c>
      <c r="D30" s="96" t="s">
        <v>110</v>
      </c>
      <c r="E30" s="174" t="s">
        <v>255</v>
      </c>
      <c r="F30" s="196">
        <f>SUM(F31,F32,F34,F35,F36,F37)</f>
        <v>323</v>
      </c>
      <c r="G30" s="196">
        <v>323</v>
      </c>
      <c r="H30" s="196"/>
      <c r="I30" s="292"/>
      <c r="J30" s="292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</row>
    <row r="31" spans="1:39" ht="11.25" customHeight="1" hidden="1">
      <c r="A31" s="127" t="s">
        <v>253</v>
      </c>
      <c r="B31" s="124" t="s">
        <v>126</v>
      </c>
      <c r="C31" s="183" t="s">
        <v>133</v>
      </c>
      <c r="D31" s="142" t="s">
        <v>110</v>
      </c>
      <c r="E31" s="175" t="s">
        <v>255</v>
      </c>
      <c r="F31" s="197">
        <f aca="true" t="shared" si="1" ref="F31:F37">SUM(G31,H31,I31,J31,K31,L31,M31,N31,O31,P31,Q31,R31,S31,T31,U31)</f>
        <v>12</v>
      </c>
      <c r="G31" s="260">
        <v>12</v>
      </c>
      <c r="H31" s="171"/>
      <c r="I31" s="77"/>
      <c r="J31" s="7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</row>
    <row r="32" spans="1:39" ht="11.25" customHeight="1" hidden="1">
      <c r="A32" s="127" t="s">
        <v>254</v>
      </c>
      <c r="B32" s="124" t="s">
        <v>256</v>
      </c>
      <c r="C32" s="183" t="s">
        <v>133</v>
      </c>
      <c r="D32" s="142" t="s">
        <v>110</v>
      </c>
      <c r="E32" s="175" t="s">
        <v>255</v>
      </c>
      <c r="F32" s="197">
        <f>SUM(F33)</f>
        <v>56</v>
      </c>
      <c r="G32" s="197">
        <v>56</v>
      </c>
      <c r="H32" s="197"/>
      <c r="I32" s="84"/>
      <c r="J32" s="84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</row>
    <row r="33" spans="1:39" ht="11.25" customHeight="1" hidden="1">
      <c r="A33" s="135" t="s">
        <v>258</v>
      </c>
      <c r="B33" s="124" t="s">
        <v>257</v>
      </c>
      <c r="C33" s="183" t="s">
        <v>133</v>
      </c>
      <c r="D33" s="142" t="s">
        <v>110</v>
      </c>
      <c r="E33" s="175" t="s">
        <v>255</v>
      </c>
      <c r="F33" s="197">
        <f t="shared" si="1"/>
        <v>56</v>
      </c>
      <c r="G33" s="260">
        <v>56</v>
      </c>
      <c r="H33" s="171"/>
      <c r="I33" s="77"/>
      <c r="J33" s="7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</row>
    <row r="34" spans="1:39" ht="11.25" customHeight="1" hidden="1">
      <c r="A34" s="127" t="s">
        <v>259</v>
      </c>
      <c r="B34" s="124" t="s">
        <v>261</v>
      </c>
      <c r="C34" s="183" t="s">
        <v>133</v>
      </c>
      <c r="D34" s="142" t="s">
        <v>110</v>
      </c>
      <c r="E34" s="175" t="s">
        <v>255</v>
      </c>
      <c r="F34" s="197">
        <f t="shared" si="1"/>
        <v>59</v>
      </c>
      <c r="G34" s="260">
        <v>59</v>
      </c>
      <c r="H34" s="171"/>
      <c r="I34" s="77"/>
      <c r="J34" s="7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</row>
    <row r="35" spans="1:39" ht="11.25" customHeight="1" hidden="1">
      <c r="A35" s="127" t="s">
        <v>260</v>
      </c>
      <c r="B35" s="124" t="s">
        <v>127</v>
      </c>
      <c r="C35" s="183" t="s">
        <v>133</v>
      </c>
      <c r="D35" s="246" t="s">
        <v>110</v>
      </c>
      <c r="E35" s="175" t="s">
        <v>255</v>
      </c>
      <c r="F35" s="197">
        <f t="shared" si="1"/>
        <v>16</v>
      </c>
      <c r="G35" s="260">
        <v>16</v>
      </c>
      <c r="H35" s="171"/>
      <c r="I35" s="77"/>
      <c r="J35" s="7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</row>
    <row r="36" spans="1:39" ht="11.25" customHeight="1" hidden="1">
      <c r="A36" s="127" t="s">
        <v>313</v>
      </c>
      <c r="B36" s="124" t="s">
        <v>262</v>
      </c>
      <c r="C36" s="183" t="s">
        <v>133</v>
      </c>
      <c r="D36" s="142" t="s">
        <v>110</v>
      </c>
      <c r="E36" s="175" t="s">
        <v>255</v>
      </c>
      <c r="F36" s="197">
        <f t="shared" si="1"/>
        <v>180</v>
      </c>
      <c r="G36" s="260">
        <v>180</v>
      </c>
      <c r="H36" s="171"/>
      <c r="I36" s="77"/>
      <c r="J36" s="7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</row>
    <row r="37" spans="1:39" ht="11.25" customHeight="1" hidden="1">
      <c r="A37" s="127" t="s">
        <v>314</v>
      </c>
      <c r="B37" s="124" t="s">
        <v>262</v>
      </c>
      <c r="C37" s="183" t="s">
        <v>133</v>
      </c>
      <c r="D37" s="142" t="s">
        <v>110</v>
      </c>
      <c r="E37" s="175" t="s">
        <v>255</v>
      </c>
      <c r="F37" s="197">
        <f t="shared" si="1"/>
        <v>0</v>
      </c>
      <c r="G37" s="260">
        <v>0</v>
      </c>
      <c r="H37" s="171"/>
      <c r="I37" s="77"/>
      <c r="J37" s="7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1:39" ht="11.25" customHeight="1" hidden="1">
      <c r="A38" s="128" t="s">
        <v>166</v>
      </c>
      <c r="B38" s="123" t="s">
        <v>13</v>
      </c>
      <c r="C38" s="279" t="s">
        <v>133</v>
      </c>
      <c r="D38" s="96" t="s">
        <v>110</v>
      </c>
      <c r="E38" s="174" t="s">
        <v>117</v>
      </c>
      <c r="F38" s="196">
        <f>SUM(F39,F40,F41)</f>
        <v>287</v>
      </c>
      <c r="G38" s="196">
        <v>287</v>
      </c>
      <c r="H38" s="196"/>
      <c r="I38" s="292"/>
      <c r="J38" s="292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</row>
    <row r="39" spans="1:39" ht="11.25" customHeight="1" hidden="1">
      <c r="A39" s="127" t="s">
        <v>315</v>
      </c>
      <c r="B39" s="124" t="s">
        <v>128</v>
      </c>
      <c r="C39" s="183" t="s">
        <v>133</v>
      </c>
      <c r="D39" s="142" t="s">
        <v>110</v>
      </c>
      <c r="E39" s="175" t="s">
        <v>255</v>
      </c>
      <c r="F39" s="197">
        <f>SUM(G39,H39,I39,J39,K39,L39,M39,N39,O39,P39,Q39,R39,S39,T39,U39)</f>
        <v>0</v>
      </c>
      <c r="G39" s="260">
        <v>0</v>
      </c>
      <c r="H39" s="171"/>
      <c r="I39" s="77"/>
      <c r="J39" s="7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1:39" ht="11.25" customHeight="1" hidden="1">
      <c r="A40" s="127" t="s">
        <v>316</v>
      </c>
      <c r="B40" s="124" t="s">
        <v>129</v>
      </c>
      <c r="C40" s="183" t="s">
        <v>133</v>
      </c>
      <c r="D40" s="142" t="s">
        <v>110</v>
      </c>
      <c r="E40" s="175" t="s">
        <v>255</v>
      </c>
      <c r="F40" s="197">
        <f>SUM(G40,H40,I40,J40,K40,L40,M40,N40,O40,P40,Q40,R40,S40,T40,U40)</f>
        <v>0</v>
      </c>
      <c r="G40" s="260">
        <v>0</v>
      </c>
      <c r="H40" s="171"/>
      <c r="I40" s="77"/>
      <c r="J40" s="7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spans="1:39" ht="11.25" customHeight="1" hidden="1">
      <c r="A41" s="127" t="s">
        <v>317</v>
      </c>
      <c r="B41" s="124" t="s">
        <v>13</v>
      </c>
      <c r="C41" s="183" t="s">
        <v>133</v>
      </c>
      <c r="D41" s="142" t="s">
        <v>110</v>
      </c>
      <c r="E41" s="175" t="s">
        <v>255</v>
      </c>
      <c r="F41" s="197">
        <f>SUM(G41,H41,I41,J41,K41,L41,M41,N41,O41,P41,Q41,R41,S41,T41,U41)</f>
        <v>287</v>
      </c>
      <c r="G41" s="260">
        <v>287</v>
      </c>
      <c r="H41" s="171"/>
      <c r="I41" s="77"/>
      <c r="J41" s="7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1:39" ht="11.25" customHeight="1" hidden="1">
      <c r="A42" s="128" t="s">
        <v>167</v>
      </c>
      <c r="B42" s="247" t="s">
        <v>109</v>
      </c>
      <c r="C42" s="182" t="s">
        <v>133</v>
      </c>
      <c r="D42" s="96" t="s">
        <v>110</v>
      </c>
      <c r="E42" s="174" t="s">
        <v>117</v>
      </c>
      <c r="F42" s="198">
        <f>SUM(F43)</f>
        <v>200</v>
      </c>
      <c r="G42" s="198">
        <v>200</v>
      </c>
      <c r="H42" s="198"/>
      <c r="I42" s="292"/>
      <c r="J42" s="292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</row>
    <row r="43" spans="1:39" ht="11.25" customHeight="1" hidden="1">
      <c r="A43" s="253" t="s">
        <v>263</v>
      </c>
      <c r="B43" s="159" t="s">
        <v>264</v>
      </c>
      <c r="C43" s="246" t="s">
        <v>133</v>
      </c>
      <c r="D43" s="142" t="s">
        <v>110</v>
      </c>
      <c r="E43" s="175" t="s">
        <v>255</v>
      </c>
      <c r="F43" s="202">
        <f>SUM(G43,H43,I43,J43,K43,L43,M43,N43,O43,P43,Q43,R43,S43,T43,U43)</f>
        <v>200</v>
      </c>
      <c r="G43" s="142">
        <v>200</v>
      </c>
      <c r="H43" s="287"/>
      <c r="I43" s="77"/>
      <c r="J43" s="7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</row>
    <row r="44" spans="1:39" ht="11.25" customHeight="1" hidden="1" thickBot="1">
      <c r="A44" s="254"/>
      <c r="B44" s="278" t="s">
        <v>265</v>
      </c>
      <c r="C44" s="281"/>
      <c r="D44" s="252"/>
      <c r="E44" s="251"/>
      <c r="F44" s="256"/>
      <c r="G44" s="252"/>
      <c r="H44" s="288"/>
      <c r="I44" s="77"/>
      <c r="J44" s="77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</row>
    <row r="45" spans="1:39" ht="11.25" customHeight="1" hidden="1">
      <c r="A45" s="248">
        <v>2</v>
      </c>
      <c r="B45" s="68" t="s">
        <v>16</v>
      </c>
      <c r="C45" s="132"/>
      <c r="D45" s="210"/>
      <c r="E45" s="249"/>
      <c r="F45" s="250">
        <f>SUM(F47,F52,F113,F121,F138,F171,F178,F184,F203)</f>
        <v>28021</v>
      </c>
      <c r="G45" s="250">
        <v>49820</v>
      </c>
      <c r="H45" s="250"/>
      <c r="I45" s="242"/>
      <c r="J45" s="242"/>
      <c r="K45" s="118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1:39" ht="11.25" customHeight="1" hidden="1" thickBot="1">
      <c r="A46" s="209"/>
      <c r="B46" s="211" t="s">
        <v>17</v>
      </c>
      <c r="C46" s="282"/>
      <c r="D46" s="116"/>
      <c r="E46" s="162"/>
      <c r="F46" s="199"/>
      <c r="G46" s="199"/>
      <c r="H46" s="199"/>
      <c r="I46" s="73"/>
      <c r="J46" s="73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</row>
    <row r="47" spans="1:39" ht="18" customHeight="1">
      <c r="A47" s="226" t="s">
        <v>358</v>
      </c>
      <c r="B47" s="304" t="s">
        <v>194</v>
      </c>
      <c r="C47" s="226" t="s">
        <v>134</v>
      </c>
      <c r="D47" s="228"/>
      <c r="E47" s="227"/>
      <c r="F47" s="229">
        <f>SUM(F48)</f>
        <v>342</v>
      </c>
      <c r="G47" s="229">
        <f>SUM(G48)</f>
        <v>342</v>
      </c>
      <c r="H47" s="229"/>
      <c r="I47" s="292"/>
      <c r="J47" s="292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</row>
    <row r="48" spans="1:39" ht="13.5" customHeight="1">
      <c r="A48" s="300" t="s">
        <v>131</v>
      </c>
      <c r="B48" s="305" t="s">
        <v>359</v>
      </c>
      <c r="C48" s="302" t="s">
        <v>134</v>
      </c>
      <c r="D48" s="140">
        <v>60101</v>
      </c>
      <c r="E48" s="151" t="s">
        <v>135</v>
      </c>
      <c r="F48" s="202">
        <v>342</v>
      </c>
      <c r="G48" s="202">
        <v>342</v>
      </c>
      <c r="H48" s="198"/>
      <c r="I48" s="292"/>
      <c r="J48" s="292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</row>
    <row r="49" spans="1:39" ht="10.5" customHeight="1">
      <c r="A49" s="301"/>
      <c r="B49" s="306" t="s">
        <v>360</v>
      </c>
      <c r="C49" s="303"/>
      <c r="D49" s="168"/>
      <c r="E49" s="167"/>
      <c r="F49" s="195"/>
      <c r="G49" s="259"/>
      <c r="H49" s="168"/>
      <c r="I49" s="79"/>
      <c r="J49" s="79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</row>
    <row r="50" spans="1:39" ht="11.25" customHeight="1" hidden="1">
      <c r="A50" s="130" t="s">
        <v>195</v>
      </c>
      <c r="B50" s="75" t="s">
        <v>13</v>
      </c>
      <c r="C50" s="246" t="s">
        <v>134</v>
      </c>
      <c r="D50" s="142">
        <v>60101</v>
      </c>
      <c r="E50" s="175" t="s">
        <v>135</v>
      </c>
      <c r="F50" s="195">
        <f>SUM(F51)</f>
        <v>316</v>
      </c>
      <c r="G50" s="195">
        <v>316</v>
      </c>
      <c r="H50" s="195"/>
      <c r="I50" s="292"/>
      <c r="J50" s="292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</row>
    <row r="51" spans="1:39" ht="11.25" customHeight="1" hidden="1">
      <c r="A51" s="130" t="s">
        <v>271</v>
      </c>
      <c r="B51" s="125" t="s">
        <v>269</v>
      </c>
      <c r="C51" s="246" t="s">
        <v>134</v>
      </c>
      <c r="D51" s="142">
        <v>60101</v>
      </c>
      <c r="E51" s="175" t="s">
        <v>135</v>
      </c>
      <c r="F51" s="197">
        <f>SUM(G51,H51,I51,J51,K51,L51,M51,N51,O51,P51,Q51,R51,S51,T51,U51)</f>
        <v>316</v>
      </c>
      <c r="G51" s="255">
        <v>316</v>
      </c>
      <c r="H51" s="142"/>
      <c r="I51" s="77"/>
      <c r="J51" s="77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</row>
    <row r="52" spans="1:39" ht="13.5" customHeight="1">
      <c r="A52" s="182" t="s">
        <v>361</v>
      </c>
      <c r="B52" s="213" t="s">
        <v>187</v>
      </c>
      <c r="C52" s="186">
        <v>1200</v>
      </c>
      <c r="D52" s="128"/>
      <c r="E52" s="174"/>
      <c r="F52" s="198">
        <f>SUM(F54,F63)</f>
        <v>19328</v>
      </c>
      <c r="G52" s="198">
        <f>SUM(G54,G63)</f>
        <v>19328</v>
      </c>
      <c r="H52" s="198"/>
      <c r="I52" s="292"/>
      <c r="J52" s="292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</row>
    <row r="53" spans="1:39" ht="11.25" customHeight="1" hidden="1">
      <c r="A53" s="128"/>
      <c r="B53" s="144"/>
      <c r="C53" s="186"/>
      <c r="D53" s="128"/>
      <c r="E53" s="174"/>
      <c r="F53" s="198"/>
      <c r="G53" s="198"/>
      <c r="H53" s="186"/>
      <c r="I53" s="78"/>
      <c r="J53" s="7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</row>
    <row r="54" spans="1:39" ht="13.5" customHeight="1">
      <c r="A54" s="182" t="s">
        <v>362</v>
      </c>
      <c r="B54" s="268" t="s">
        <v>136</v>
      </c>
      <c r="C54" s="186">
        <v>1201</v>
      </c>
      <c r="D54" s="128" t="s">
        <v>377</v>
      </c>
      <c r="E54" s="174"/>
      <c r="F54" s="196">
        <f>SUM(F56,F59)</f>
        <v>400</v>
      </c>
      <c r="G54" s="196">
        <f>SUM(G56,G59)</f>
        <v>400</v>
      </c>
      <c r="H54" s="196"/>
      <c r="I54" s="292"/>
      <c r="J54" s="292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</row>
    <row r="55" spans="1:39" ht="11.25" customHeight="1" hidden="1">
      <c r="A55" s="128"/>
      <c r="B55" s="144"/>
      <c r="C55" s="186"/>
      <c r="D55" s="96"/>
      <c r="E55" s="174"/>
      <c r="F55" s="196"/>
      <c r="G55" s="196"/>
      <c r="H55" s="187"/>
      <c r="I55" s="78"/>
      <c r="J55" s="78"/>
      <c r="K55" s="107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</row>
    <row r="56" spans="1:39" ht="13.5" customHeight="1">
      <c r="A56" s="130" t="s">
        <v>364</v>
      </c>
      <c r="B56" s="299" t="s">
        <v>168</v>
      </c>
      <c r="C56" s="171">
        <v>1201</v>
      </c>
      <c r="D56" s="171">
        <v>31001</v>
      </c>
      <c r="E56" s="170" t="s">
        <v>137</v>
      </c>
      <c r="F56" s="201">
        <v>400</v>
      </c>
      <c r="G56" s="201">
        <v>400</v>
      </c>
      <c r="H56" s="195"/>
      <c r="I56" s="292"/>
      <c r="J56" s="292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</row>
    <row r="57" spans="1:39" ht="11.25" customHeight="1" hidden="1">
      <c r="A57" s="127" t="s">
        <v>196</v>
      </c>
      <c r="B57" s="124" t="s">
        <v>22</v>
      </c>
      <c r="C57" s="171">
        <v>1201</v>
      </c>
      <c r="D57" s="171">
        <v>31001</v>
      </c>
      <c r="E57" s="170" t="s">
        <v>137</v>
      </c>
      <c r="F57" s="201">
        <f>SUM(F58)</f>
        <v>0</v>
      </c>
      <c r="G57" s="201">
        <f>SUM(G58)</f>
        <v>0</v>
      </c>
      <c r="H57" s="201"/>
      <c r="I57" s="84"/>
      <c r="J57" s="84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</row>
    <row r="58" spans="1:39" ht="11.25" customHeight="1" hidden="1">
      <c r="A58" s="135" t="s">
        <v>266</v>
      </c>
      <c r="B58" s="124" t="s">
        <v>267</v>
      </c>
      <c r="C58" s="171">
        <v>1201</v>
      </c>
      <c r="D58" s="171">
        <v>31001</v>
      </c>
      <c r="E58" s="170" t="s">
        <v>137</v>
      </c>
      <c r="F58" s="197">
        <f>SUM(G58,H58,I58,J58,K58,L58,M58,N58,O58,P58,Q58,R58,S58,T58,U58)</f>
        <v>0</v>
      </c>
      <c r="G58" s="197">
        <f>SUM(H58,I58,J58,K58,L58,M58,N58,O58,P58,Q58,R58,S58,T58,U58,V58)</f>
        <v>0</v>
      </c>
      <c r="H58" s="171"/>
      <c r="I58" s="77"/>
      <c r="J58" s="77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</row>
    <row r="59" spans="1:39" ht="8.25" customHeight="1" hidden="1">
      <c r="A59" s="130"/>
      <c r="B59" s="307"/>
      <c r="C59" s="171"/>
      <c r="D59" s="171"/>
      <c r="E59" s="170"/>
      <c r="F59" s="201"/>
      <c r="G59" s="201"/>
      <c r="H59" s="195"/>
      <c r="I59" s="292"/>
      <c r="J59" s="292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</row>
    <row r="60" spans="1:39" ht="11.25" customHeight="1" hidden="1">
      <c r="A60" s="127" t="s">
        <v>318</v>
      </c>
      <c r="B60" s="124" t="s">
        <v>22</v>
      </c>
      <c r="C60" s="171">
        <v>1201</v>
      </c>
      <c r="D60" s="171">
        <v>31002</v>
      </c>
      <c r="E60" s="170" t="s">
        <v>137</v>
      </c>
      <c r="F60" s="201">
        <f>SUM(F61)</f>
        <v>0</v>
      </c>
      <c r="G60" s="201">
        <f>SUM(G61)</f>
        <v>0</v>
      </c>
      <c r="H60" s="201"/>
      <c r="I60" s="84"/>
      <c r="J60" s="84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</row>
    <row r="61" spans="1:39" ht="11.25" customHeight="1" hidden="1">
      <c r="A61" s="135" t="s">
        <v>319</v>
      </c>
      <c r="B61" s="124" t="s">
        <v>267</v>
      </c>
      <c r="C61" s="171">
        <v>1201</v>
      </c>
      <c r="D61" s="171">
        <v>31002</v>
      </c>
      <c r="E61" s="170" t="s">
        <v>137</v>
      </c>
      <c r="F61" s="197">
        <f>SUM(G61,H61,I61,J61,K61,L61,M61,N61,O61,P61,Q61,R61,S61,T61,U61)</f>
        <v>0</v>
      </c>
      <c r="G61" s="197">
        <f>SUM(H61,I61,J61,K61,L61,M61,N61,O61,P61,Q61,R61,S61,T61,U61,V61)</f>
        <v>0</v>
      </c>
      <c r="H61" s="171"/>
      <c r="I61" s="77"/>
      <c r="J61" s="77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</row>
    <row r="62" spans="1:39" ht="11.25" customHeight="1" hidden="1">
      <c r="A62" s="130"/>
      <c r="B62" s="106"/>
      <c r="C62" s="171"/>
      <c r="D62" s="142"/>
      <c r="E62" s="175"/>
      <c r="F62" s="201"/>
      <c r="G62" s="201"/>
      <c r="H62" s="142"/>
      <c r="I62" s="77"/>
      <c r="J62" s="77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</row>
    <row r="63" spans="1:39" ht="13.5" customHeight="1">
      <c r="A63" s="184" t="s">
        <v>363</v>
      </c>
      <c r="B63" s="308" t="s">
        <v>153</v>
      </c>
      <c r="C63" s="187">
        <v>1202</v>
      </c>
      <c r="D63" s="102">
        <v>31100</v>
      </c>
      <c r="E63" s="169"/>
      <c r="F63" s="196">
        <f>SUM(F67,F70,F73,F76,F79,F89,F93,F97,F103,F109)</f>
        <v>18928</v>
      </c>
      <c r="G63" s="196">
        <f>SUM(G67,G70,G73,G76,G79,G89,G93,G97,G103,G109)</f>
        <v>18928</v>
      </c>
      <c r="H63" s="187"/>
      <c r="I63" s="78"/>
      <c r="J63" s="7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</row>
    <row r="64" spans="1:39" ht="11.25" customHeight="1" hidden="1">
      <c r="A64" s="126"/>
      <c r="B64" s="193"/>
      <c r="C64" s="141"/>
      <c r="D64" s="140"/>
      <c r="E64" s="151"/>
      <c r="F64" s="201"/>
      <c r="G64" s="201"/>
      <c r="H64" s="140"/>
      <c r="I64" s="77"/>
      <c r="J64" s="77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</row>
    <row r="65" spans="1:39" s="8" customFormat="1" ht="11.25" customHeight="1" hidden="1">
      <c r="A65" s="128" t="s">
        <v>171</v>
      </c>
      <c r="B65" s="212" t="s">
        <v>169</v>
      </c>
      <c r="C65" s="186">
        <v>1202</v>
      </c>
      <c r="D65" s="96">
        <v>311</v>
      </c>
      <c r="E65" s="174"/>
      <c r="F65" s="198">
        <f>SUM(F67,F70,F73,F76,F79,F82)</f>
        <v>13761</v>
      </c>
      <c r="G65" s="198">
        <f>SUM(G67,G70,G73,G76,G79,G82)</f>
        <v>13761</v>
      </c>
      <c r="H65" s="198"/>
      <c r="I65" s="292"/>
      <c r="J65" s="292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</row>
    <row r="66" spans="1:39" s="8" customFormat="1" ht="11.25" customHeight="1" hidden="1">
      <c r="A66" s="126"/>
      <c r="B66" s="110" t="s">
        <v>170</v>
      </c>
      <c r="C66" s="188"/>
      <c r="D66" s="168"/>
      <c r="E66" s="137"/>
      <c r="F66" s="195"/>
      <c r="G66" s="195"/>
      <c r="H66" s="188"/>
      <c r="I66" s="78"/>
      <c r="J66" s="78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</row>
    <row r="67" spans="1:39" s="8" customFormat="1" ht="12.75" customHeight="1">
      <c r="A67" s="126" t="s">
        <v>365</v>
      </c>
      <c r="B67" s="309" t="s">
        <v>174</v>
      </c>
      <c r="C67" s="189">
        <v>1202</v>
      </c>
      <c r="D67" s="141">
        <v>31101</v>
      </c>
      <c r="E67" s="155">
        <v>443</v>
      </c>
      <c r="F67" s="201">
        <v>7865</v>
      </c>
      <c r="G67" s="201">
        <v>7865</v>
      </c>
      <c r="H67" s="195"/>
      <c r="I67" s="292"/>
      <c r="J67" s="292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</row>
    <row r="68" spans="1:39" s="8" customFormat="1" ht="11.25" customHeight="1" hidden="1">
      <c r="A68" s="127" t="s">
        <v>289</v>
      </c>
      <c r="B68" s="124" t="s">
        <v>22</v>
      </c>
      <c r="C68" s="189">
        <v>1202</v>
      </c>
      <c r="D68" s="141">
        <v>31101</v>
      </c>
      <c r="E68" s="155">
        <v>443</v>
      </c>
      <c r="F68" s="201"/>
      <c r="G68" s="201"/>
      <c r="H68" s="201"/>
      <c r="I68" s="84"/>
      <c r="J68" s="84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</row>
    <row r="69" spans="1:39" s="8" customFormat="1" ht="11.25" customHeight="1" hidden="1">
      <c r="A69" s="115" t="s">
        <v>290</v>
      </c>
      <c r="B69" s="124" t="s">
        <v>267</v>
      </c>
      <c r="C69" s="189">
        <v>1202</v>
      </c>
      <c r="D69" s="141">
        <v>31101</v>
      </c>
      <c r="E69" s="155">
        <v>443</v>
      </c>
      <c r="F69" s="197"/>
      <c r="G69" s="197"/>
      <c r="H69" s="171"/>
      <c r="I69" s="77"/>
      <c r="J69" s="77"/>
      <c r="K69" s="108"/>
      <c r="L69" s="108"/>
      <c r="M69" s="108"/>
      <c r="N69" s="108"/>
      <c r="O69" s="107"/>
      <c r="P69" s="107"/>
      <c r="Q69" s="107"/>
      <c r="R69" s="107"/>
      <c r="S69" s="107"/>
      <c r="T69" s="107"/>
      <c r="U69" s="107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</row>
    <row r="70" spans="1:39" s="8" customFormat="1" ht="12.75" customHeight="1">
      <c r="A70" s="126" t="s">
        <v>366</v>
      </c>
      <c r="B70" s="299" t="s">
        <v>175</v>
      </c>
      <c r="C70" s="190">
        <v>1202</v>
      </c>
      <c r="D70" s="171">
        <v>31102</v>
      </c>
      <c r="E70" s="155">
        <v>443</v>
      </c>
      <c r="F70" s="201">
        <v>2813</v>
      </c>
      <c r="G70" s="201">
        <v>2813</v>
      </c>
      <c r="H70" s="195"/>
      <c r="I70" s="292"/>
      <c r="J70" s="292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</row>
    <row r="71" spans="1:39" s="8" customFormat="1" ht="11.25" customHeight="1" hidden="1">
      <c r="A71" s="127" t="s">
        <v>291</v>
      </c>
      <c r="B71" s="124" t="s">
        <v>22</v>
      </c>
      <c r="C71" s="190">
        <v>1202</v>
      </c>
      <c r="D71" s="171">
        <v>31102</v>
      </c>
      <c r="E71" s="155">
        <v>443</v>
      </c>
      <c r="F71" s="201"/>
      <c r="G71" s="201"/>
      <c r="H71" s="201"/>
      <c r="I71" s="84"/>
      <c r="J71" s="84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</row>
    <row r="72" spans="1:39" s="8" customFormat="1" ht="11.25" customHeight="1" hidden="1">
      <c r="A72" s="115" t="s">
        <v>292</v>
      </c>
      <c r="B72" s="124" t="s">
        <v>267</v>
      </c>
      <c r="C72" s="190">
        <v>1202</v>
      </c>
      <c r="D72" s="171">
        <v>31102</v>
      </c>
      <c r="E72" s="155">
        <v>443</v>
      </c>
      <c r="F72" s="197"/>
      <c r="G72" s="197"/>
      <c r="H72" s="171"/>
      <c r="I72" s="77"/>
      <c r="J72" s="77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</row>
    <row r="73" spans="1:39" s="8" customFormat="1" ht="12.75" customHeight="1">
      <c r="A73" s="126" t="s">
        <v>367</v>
      </c>
      <c r="B73" s="299" t="s">
        <v>176</v>
      </c>
      <c r="C73" s="190">
        <v>1202</v>
      </c>
      <c r="D73" s="171">
        <v>31103</v>
      </c>
      <c r="E73" s="155">
        <v>443</v>
      </c>
      <c r="F73" s="201">
        <v>980</v>
      </c>
      <c r="G73" s="201">
        <v>980</v>
      </c>
      <c r="H73" s="195"/>
      <c r="I73" s="292"/>
      <c r="J73" s="292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</row>
    <row r="74" spans="1:39" s="8" customFormat="1" ht="11.25" customHeight="1" hidden="1">
      <c r="A74" s="127" t="s">
        <v>293</v>
      </c>
      <c r="B74" s="124" t="s">
        <v>22</v>
      </c>
      <c r="C74" s="190">
        <v>1202</v>
      </c>
      <c r="D74" s="171">
        <v>31103</v>
      </c>
      <c r="E74" s="155">
        <v>443</v>
      </c>
      <c r="F74" s="201"/>
      <c r="G74" s="201"/>
      <c r="H74" s="201"/>
      <c r="I74" s="84"/>
      <c r="J74" s="84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</row>
    <row r="75" spans="1:39" s="8" customFormat="1" ht="11.25" customHeight="1" hidden="1">
      <c r="A75" s="115" t="s">
        <v>294</v>
      </c>
      <c r="B75" s="124" t="s">
        <v>267</v>
      </c>
      <c r="C75" s="190">
        <v>1202</v>
      </c>
      <c r="D75" s="171">
        <v>31103</v>
      </c>
      <c r="E75" s="155">
        <v>443</v>
      </c>
      <c r="F75" s="197"/>
      <c r="G75" s="197"/>
      <c r="H75" s="171"/>
      <c r="I75" s="77"/>
      <c r="J75" s="77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</row>
    <row r="76" spans="1:39" s="8" customFormat="1" ht="12.75" customHeight="1">
      <c r="A76" s="126" t="s">
        <v>368</v>
      </c>
      <c r="B76" s="299" t="s">
        <v>177</v>
      </c>
      <c r="C76" s="190">
        <v>1202</v>
      </c>
      <c r="D76" s="171">
        <v>31104</v>
      </c>
      <c r="E76" s="155">
        <v>443</v>
      </c>
      <c r="F76" s="201">
        <v>603</v>
      </c>
      <c r="G76" s="201">
        <v>603</v>
      </c>
      <c r="H76" s="195"/>
      <c r="I76" s="292"/>
      <c r="J76" s="292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</row>
    <row r="77" spans="1:39" s="8" customFormat="1" ht="11.25" customHeight="1" hidden="1">
      <c r="A77" s="127" t="s">
        <v>295</v>
      </c>
      <c r="B77" s="124" t="s">
        <v>22</v>
      </c>
      <c r="C77" s="190">
        <v>1202</v>
      </c>
      <c r="D77" s="171">
        <v>31104</v>
      </c>
      <c r="E77" s="155">
        <v>443</v>
      </c>
      <c r="F77" s="201"/>
      <c r="G77" s="201"/>
      <c r="H77" s="201"/>
      <c r="I77" s="84"/>
      <c r="J77" s="84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</row>
    <row r="78" spans="1:39" s="8" customFormat="1" ht="11.25" customHeight="1" hidden="1">
      <c r="A78" s="115" t="s">
        <v>296</v>
      </c>
      <c r="B78" s="124" t="s">
        <v>267</v>
      </c>
      <c r="C78" s="190">
        <v>1202</v>
      </c>
      <c r="D78" s="171">
        <v>31104</v>
      </c>
      <c r="E78" s="155">
        <v>443</v>
      </c>
      <c r="F78" s="197"/>
      <c r="G78" s="197"/>
      <c r="H78" s="171"/>
      <c r="I78" s="77"/>
      <c r="J78" s="77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</row>
    <row r="79" spans="1:39" ht="13.5" customHeight="1">
      <c r="A79" s="126" t="s">
        <v>369</v>
      </c>
      <c r="B79" s="299" t="s">
        <v>178</v>
      </c>
      <c r="C79" s="190">
        <v>1202</v>
      </c>
      <c r="D79" s="171">
        <v>31105</v>
      </c>
      <c r="E79" s="155">
        <v>443</v>
      </c>
      <c r="F79" s="201">
        <v>1500</v>
      </c>
      <c r="G79" s="201">
        <v>1500</v>
      </c>
      <c r="H79" s="195"/>
      <c r="I79" s="292"/>
      <c r="J79" s="292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</row>
    <row r="80" spans="1:39" ht="11.25" customHeight="1" hidden="1">
      <c r="A80" s="127" t="s">
        <v>297</v>
      </c>
      <c r="B80" s="124" t="s">
        <v>22</v>
      </c>
      <c r="C80" s="190">
        <v>1202</v>
      </c>
      <c r="D80" s="171">
        <v>31105</v>
      </c>
      <c r="E80" s="155">
        <v>443</v>
      </c>
      <c r="F80" s="201"/>
      <c r="G80" s="201"/>
      <c r="H80" s="201"/>
      <c r="I80" s="84"/>
      <c r="J80" s="84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</row>
    <row r="81" spans="1:39" ht="11.25" customHeight="1" hidden="1">
      <c r="A81" s="115" t="s">
        <v>298</v>
      </c>
      <c r="B81" s="124" t="s">
        <v>267</v>
      </c>
      <c r="C81" s="190">
        <v>1202</v>
      </c>
      <c r="D81" s="171">
        <v>31105</v>
      </c>
      <c r="E81" s="155">
        <v>443</v>
      </c>
      <c r="F81" s="197"/>
      <c r="G81" s="197"/>
      <c r="H81" s="171"/>
      <c r="I81" s="77"/>
      <c r="J81" s="77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</row>
    <row r="82" spans="1:39" ht="11.25" customHeight="1" hidden="1">
      <c r="A82" s="126" t="s">
        <v>370</v>
      </c>
      <c r="B82" s="299" t="s">
        <v>288</v>
      </c>
      <c r="C82" s="190">
        <v>1202</v>
      </c>
      <c r="D82" s="171">
        <v>31106</v>
      </c>
      <c r="E82" s="155">
        <v>443</v>
      </c>
      <c r="F82" s="201"/>
      <c r="G82" s="201"/>
      <c r="H82" s="195"/>
      <c r="I82" s="292"/>
      <c r="J82" s="292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</row>
    <row r="83" spans="1:39" ht="11.25" customHeight="1" hidden="1">
      <c r="A83" s="127" t="s">
        <v>299</v>
      </c>
      <c r="B83" s="124" t="s">
        <v>22</v>
      </c>
      <c r="C83" s="190">
        <v>1202</v>
      </c>
      <c r="D83" s="171">
        <v>31106</v>
      </c>
      <c r="E83" s="155">
        <v>443</v>
      </c>
      <c r="F83" s="201"/>
      <c r="G83" s="201"/>
      <c r="H83" s="201"/>
      <c r="I83" s="84"/>
      <c r="J83" s="84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</row>
    <row r="84" spans="1:39" ht="11.25" customHeight="1" hidden="1">
      <c r="A84" s="135" t="s">
        <v>300</v>
      </c>
      <c r="B84" s="124" t="s">
        <v>267</v>
      </c>
      <c r="C84" s="190">
        <v>1202</v>
      </c>
      <c r="D84" s="171">
        <v>31106</v>
      </c>
      <c r="E84" s="155">
        <v>443</v>
      </c>
      <c r="F84" s="197"/>
      <c r="G84" s="197"/>
      <c r="H84" s="171"/>
      <c r="I84" s="77"/>
      <c r="J84" s="77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</row>
    <row r="85" spans="1:39" ht="11.25" customHeight="1" hidden="1" thickBot="1">
      <c r="A85" s="273"/>
      <c r="B85" s="243"/>
      <c r="C85" s="283"/>
      <c r="D85" s="244"/>
      <c r="E85" s="155">
        <v>443</v>
      </c>
      <c r="F85" s="245"/>
      <c r="G85" s="245"/>
      <c r="H85" s="244"/>
      <c r="I85" s="77"/>
      <c r="J85" s="77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</row>
    <row r="86" spans="1:39" ht="11.25" customHeight="1" hidden="1" thickBot="1">
      <c r="A86" s="310">
        <v>1</v>
      </c>
      <c r="B86" s="311">
        <v>2</v>
      </c>
      <c r="C86" s="312">
        <v>4</v>
      </c>
      <c r="D86" s="313">
        <v>5</v>
      </c>
      <c r="E86" s="155">
        <v>443</v>
      </c>
      <c r="F86" s="314"/>
      <c r="G86" s="314"/>
      <c r="H86" s="261"/>
      <c r="I86" s="100"/>
      <c r="J86" s="100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</row>
    <row r="87" spans="1:39" ht="11.25" customHeight="1" hidden="1">
      <c r="A87" s="133" t="s">
        <v>172</v>
      </c>
      <c r="B87" s="86" t="s">
        <v>179</v>
      </c>
      <c r="C87" s="267">
        <v>1202</v>
      </c>
      <c r="D87" s="140">
        <v>311</v>
      </c>
      <c r="E87" s="155">
        <v>443</v>
      </c>
      <c r="F87" s="203"/>
      <c r="G87" s="203"/>
      <c r="H87" s="200"/>
      <c r="I87" s="292"/>
      <c r="J87" s="292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</row>
    <row r="88" spans="1:39" ht="11.25" customHeight="1" hidden="1">
      <c r="A88" s="126"/>
      <c r="B88" s="120" t="s">
        <v>23</v>
      </c>
      <c r="C88" s="189"/>
      <c r="D88" s="141"/>
      <c r="E88" s="155">
        <v>443</v>
      </c>
      <c r="F88" s="201"/>
      <c r="G88" s="201"/>
      <c r="H88" s="189"/>
      <c r="I88" s="76"/>
      <c r="J88" s="76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</row>
    <row r="89" spans="1:39" ht="12.75" customHeight="1">
      <c r="A89" s="130" t="s">
        <v>370</v>
      </c>
      <c r="B89" s="315" t="s">
        <v>181</v>
      </c>
      <c r="C89" s="190">
        <v>1202</v>
      </c>
      <c r="D89" s="171">
        <v>31106</v>
      </c>
      <c r="E89" s="155">
        <v>443</v>
      </c>
      <c r="F89" s="201">
        <v>3126</v>
      </c>
      <c r="G89" s="201">
        <v>3126</v>
      </c>
      <c r="H89" s="195"/>
      <c r="I89" s="292"/>
      <c r="J89" s="292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</row>
    <row r="90" spans="1:39" ht="11.25" customHeight="1" hidden="1">
      <c r="A90" s="127" t="s">
        <v>301</v>
      </c>
      <c r="B90" s="124" t="s">
        <v>22</v>
      </c>
      <c r="C90" s="190">
        <v>1202</v>
      </c>
      <c r="D90" s="171">
        <v>31107</v>
      </c>
      <c r="E90" s="155">
        <v>443</v>
      </c>
      <c r="F90" s="201"/>
      <c r="G90" s="201"/>
      <c r="H90" s="201"/>
      <c r="I90" s="84"/>
      <c r="J90" s="84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</row>
    <row r="91" spans="1:39" ht="11.25" customHeight="1" hidden="1">
      <c r="A91" s="135" t="s">
        <v>302</v>
      </c>
      <c r="B91" s="125" t="s">
        <v>267</v>
      </c>
      <c r="C91" s="191">
        <v>1202</v>
      </c>
      <c r="D91" s="142">
        <v>31107</v>
      </c>
      <c r="E91" s="155">
        <v>443</v>
      </c>
      <c r="F91" s="202"/>
      <c r="G91" s="202"/>
      <c r="H91" s="142"/>
      <c r="I91" s="77"/>
      <c r="J91" s="77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</row>
    <row r="92" spans="1:39" ht="11.25" customHeight="1" hidden="1">
      <c r="A92" s="316"/>
      <c r="B92" s="317"/>
      <c r="C92" s="318"/>
      <c r="D92" s="319"/>
      <c r="E92" s="155">
        <v>443</v>
      </c>
      <c r="F92" s="320"/>
      <c r="G92" s="320"/>
      <c r="H92" s="271"/>
      <c r="I92" s="100"/>
      <c r="J92" s="100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</row>
    <row r="93" spans="1:39" ht="12.75" customHeight="1">
      <c r="A93" s="133" t="s">
        <v>371</v>
      </c>
      <c r="B93" s="315" t="s">
        <v>182</v>
      </c>
      <c r="C93" s="189">
        <v>1202</v>
      </c>
      <c r="D93" s="141">
        <v>31107</v>
      </c>
      <c r="E93" s="155">
        <v>443</v>
      </c>
      <c r="F93" s="201">
        <v>455</v>
      </c>
      <c r="G93" s="201">
        <v>455</v>
      </c>
      <c r="H93" s="195"/>
      <c r="I93" s="292"/>
      <c r="J93" s="292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</row>
    <row r="94" spans="1:39" ht="11.25" customHeight="1" hidden="1">
      <c r="A94" s="127" t="s">
        <v>303</v>
      </c>
      <c r="B94" s="124" t="s">
        <v>22</v>
      </c>
      <c r="C94" s="191">
        <v>1202</v>
      </c>
      <c r="D94" s="140">
        <v>31108</v>
      </c>
      <c r="E94" s="155">
        <v>443</v>
      </c>
      <c r="F94" s="201"/>
      <c r="G94" s="201"/>
      <c r="H94" s="201"/>
      <c r="I94" s="84"/>
      <c r="J94" s="84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</row>
    <row r="95" spans="1:39" ht="11.25" customHeight="1" hidden="1">
      <c r="A95" s="115" t="s">
        <v>304</v>
      </c>
      <c r="B95" s="124" t="s">
        <v>267</v>
      </c>
      <c r="C95" s="191">
        <v>1202</v>
      </c>
      <c r="D95" s="142">
        <v>31108</v>
      </c>
      <c r="E95" s="155">
        <v>443</v>
      </c>
      <c r="F95" s="197"/>
      <c r="G95" s="197"/>
      <c r="H95" s="171"/>
      <c r="I95" s="77"/>
      <c r="J95" s="77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</row>
    <row r="96" spans="1:39" ht="11.25" customHeight="1" hidden="1">
      <c r="A96" s="126"/>
      <c r="B96" s="163"/>
      <c r="C96" s="191"/>
      <c r="D96" s="142"/>
      <c r="E96" s="155">
        <v>443</v>
      </c>
      <c r="F96" s="197"/>
      <c r="G96" s="197"/>
      <c r="H96" s="191"/>
      <c r="I96" s="76"/>
      <c r="J96" s="76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</row>
    <row r="97" spans="1:39" ht="12.75" customHeight="1">
      <c r="A97" s="127" t="s">
        <v>372</v>
      </c>
      <c r="B97" s="315" t="s">
        <v>183</v>
      </c>
      <c r="C97" s="190">
        <v>1202</v>
      </c>
      <c r="D97" s="171">
        <v>31108</v>
      </c>
      <c r="E97" s="155">
        <v>443</v>
      </c>
      <c r="F97" s="201">
        <v>300</v>
      </c>
      <c r="G97" s="201">
        <v>300</v>
      </c>
      <c r="H97" s="195"/>
      <c r="I97" s="292"/>
      <c r="J97" s="292"/>
      <c r="K97" s="107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</row>
    <row r="98" spans="1:39" ht="11.25" customHeight="1" hidden="1">
      <c r="A98" s="127" t="s">
        <v>305</v>
      </c>
      <c r="B98" s="124" t="s">
        <v>22</v>
      </c>
      <c r="C98" s="190">
        <v>1202</v>
      </c>
      <c r="D98" s="171">
        <v>31109</v>
      </c>
      <c r="E98" s="155">
        <v>443</v>
      </c>
      <c r="F98" s="201"/>
      <c r="G98" s="201"/>
      <c r="H98" s="201"/>
      <c r="I98" s="84"/>
      <c r="J98" s="84"/>
      <c r="K98" s="107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</row>
    <row r="99" spans="1:39" ht="11.25" customHeight="1" hidden="1">
      <c r="A99" s="135" t="s">
        <v>306</v>
      </c>
      <c r="B99" s="124" t="s">
        <v>267</v>
      </c>
      <c r="C99" s="190">
        <v>1202</v>
      </c>
      <c r="D99" s="171">
        <v>31109</v>
      </c>
      <c r="E99" s="155">
        <v>443</v>
      </c>
      <c r="F99" s="197"/>
      <c r="G99" s="197"/>
      <c r="H99" s="171"/>
      <c r="I99" s="77"/>
      <c r="J99" s="77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</row>
    <row r="100" spans="1:39" ht="11.25" customHeight="1" hidden="1">
      <c r="A100" s="127" t="s">
        <v>374</v>
      </c>
      <c r="B100" s="299" t="s">
        <v>119</v>
      </c>
      <c r="C100" s="190">
        <v>1202</v>
      </c>
      <c r="D100" s="171">
        <v>31110</v>
      </c>
      <c r="E100" s="155">
        <v>443</v>
      </c>
      <c r="F100" s="201"/>
      <c r="G100" s="201"/>
      <c r="H100" s="195"/>
      <c r="I100" s="292"/>
      <c r="J100" s="292"/>
      <c r="K100" s="107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</row>
    <row r="101" spans="1:39" ht="11.25" customHeight="1" hidden="1">
      <c r="A101" s="127" t="s">
        <v>307</v>
      </c>
      <c r="B101" s="124" t="s">
        <v>22</v>
      </c>
      <c r="C101" s="190">
        <v>1202</v>
      </c>
      <c r="D101" s="171">
        <v>31110</v>
      </c>
      <c r="E101" s="155">
        <v>443</v>
      </c>
      <c r="F101" s="201"/>
      <c r="G101" s="201"/>
      <c r="H101" s="201"/>
      <c r="I101" s="84"/>
      <c r="J101" s="84"/>
      <c r="K101" s="107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</row>
    <row r="102" spans="1:39" ht="11.25" customHeight="1" hidden="1">
      <c r="A102" s="135" t="s">
        <v>308</v>
      </c>
      <c r="B102" s="124" t="s">
        <v>267</v>
      </c>
      <c r="C102" s="190">
        <v>1202</v>
      </c>
      <c r="D102" s="171">
        <v>31110</v>
      </c>
      <c r="E102" s="155">
        <v>443</v>
      </c>
      <c r="F102" s="197"/>
      <c r="G102" s="197"/>
      <c r="H102" s="171"/>
      <c r="I102" s="77"/>
      <c r="J102" s="77"/>
      <c r="K102" s="108"/>
      <c r="L102" s="108"/>
      <c r="M102" s="108"/>
      <c r="N102" s="108"/>
      <c r="O102" s="108"/>
      <c r="P102" s="108"/>
      <c r="Q102" s="108"/>
      <c r="R102" s="108"/>
      <c r="S102" s="107"/>
      <c r="T102" s="107"/>
      <c r="U102" s="10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</row>
    <row r="103" spans="1:39" ht="12.75" customHeight="1">
      <c r="A103" s="127" t="s">
        <v>373</v>
      </c>
      <c r="B103" s="299" t="s">
        <v>244</v>
      </c>
      <c r="C103" s="190">
        <v>1202</v>
      </c>
      <c r="D103" s="171">
        <v>31109</v>
      </c>
      <c r="E103" s="155">
        <v>443</v>
      </c>
      <c r="F103" s="201">
        <v>650</v>
      </c>
      <c r="G103" s="201">
        <v>650</v>
      </c>
      <c r="H103" s="195"/>
      <c r="I103" s="292"/>
      <c r="J103" s="292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</row>
    <row r="104" spans="1:39" ht="11.25" customHeight="1" hidden="1">
      <c r="A104" s="127" t="s">
        <v>309</v>
      </c>
      <c r="B104" s="124" t="s">
        <v>22</v>
      </c>
      <c r="C104" s="190">
        <v>1202</v>
      </c>
      <c r="D104" s="171">
        <v>31111</v>
      </c>
      <c r="E104" s="155">
        <v>443</v>
      </c>
      <c r="F104" s="201"/>
      <c r="G104" s="201"/>
      <c r="H104" s="201"/>
      <c r="I104" s="84"/>
      <c r="J104" s="84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</row>
    <row r="105" spans="1:39" ht="11.25" customHeight="1" hidden="1">
      <c r="A105" s="135" t="s">
        <v>310</v>
      </c>
      <c r="B105" s="124" t="s">
        <v>267</v>
      </c>
      <c r="C105" s="190">
        <v>1202</v>
      </c>
      <c r="D105" s="171">
        <v>31111</v>
      </c>
      <c r="E105" s="155">
        <v>443</v>
      </c>
      <c r="F105" s="197"/>
      <c r="G105" s="197"/>
      <c r="H105" s="171"/>
      <c r="I105" s="77"/>
      <c r="J105" s="77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</row>
    <row r="106" spans="1:39" ht="11.25" customHeight="1" hidden="1">
      <c r="A106" s="130"/>
      <c r="B106" s="106"/>
      <c r="C106" s="190"/>
      <c r="D106" s="171"/>
      <c r="E106" s="155">
        <v>443</v>
      </c>
      <c r="F106" s="197"/>
      <c r="G106" s="197"/>
      <c r="H106" s="190"/>
      <c r="I106" s="76"/>
      <c r="J106" s="76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</row>
    <row r="107" spans="1:39" ht="11.25" customHeight="1" hidden="1">
      <c r="A107" s="127" t="s">
        <v>173</v>
      </c>
      <c r="B107" s="112" t="s">
        <v>18</v>
      </c>
      <c r="C107" s="191">
        <v>1202</v>
      </c>
      <c r="D107" s="142">
        <v>311</v>
      </c>
      <c r="E107" s="155">
        <v>443</v>
      </c>
      <c r="F107" s="202"/>
      <c r="G107" s="202"/>
      <c r="H107" s="198"/>
      <c r="I107" s="292"/>
      <c r="J107" s="292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</row>
    <row r="108" spans="1:39" ht="11.25" customHeight="1" hidden="1">
      <c r="A108" s="126"/>
      <c r="B108" s="120" t="s">
        <v>19</v>
      </c>
      <c r="C108" s="189"/>
      <c r="D108" s="141"/>
      <c r="E108" s="155">
        <v>443</v>
      </c>
      <c r="F108" s="201"/>
      <c r="G108" s="201"/>
      <c r="H108" s="188"/>
      <c r="I108" s="78"/>
      <c r="J108" s="78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</row>
    <row r="109" spans="1:39" ht="12.75" customHeight="1">
      <c r="A109" s="130" t="s">
        <v>374</v>
      </c>
      <c r="B109" s="315" t="s">
        <v>180</v>
      </c>
      <c r="C109" s="190">
        <v>1202</v>
      </c>
      <c r="D109" s="171">
        <v>31110</v>
      </c>
      <c r="E109" s="155">
        <v>443</v>
      </c>
      <c r="F109" s="201">
        <v>636</v>
      </c>
      <c r="G109" s="201">
        <v>636</v>
      </c>
      <c r="H109" s="195"/>
      <c r="I109" s="292"/>
      <c r="J109" s="292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</row>
    <row r="110" spans="1:39" ht="11.25" customHeight="1" hidden="1">
      <c r="A110" s="127" t="s">
        <v>311</v>
      </c>
      <c r="B110" s="158" t="s">
        <v>22</v>
      </c>
      <c r="C110" s="190">
        <v>1202</v>
      </c>
      <c r="D110" s="171">
        <v>31112</v>
      </c>
      <c r="E110" s="172">
        <v>443</v>
      </c>
      <c r="F110" s="201">
        <f>SUM(F111)</f>
        <v>0</v>
      </c>
      <c r="G110" s="201">
        <f>SUM(G111)</f>
        <v>0</v>
      </c>
      <c r="H110" s="201"/>
      <c r="I110" s="84"/>
      <c r="J110" s="84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</row>
    <row r="111" spans="1:39" ht="11.25" customHeight="1" hidden="1">
      <c r="A111" s="135" t="s">
        <v>312</v>
      </c>
      <c r="B111" s="163" t="s">
        <v>267</v>
      </c>
      <c r="C111" s="267">
        <v>1202</v>
      </c>
      <c r="D111" s="140">
        <v>31112</v>
      </c>
      <c r="E111" s="76">
        <v>443</v>
      </c>
      <c r="F111" s="197">
        <f>SUM(G111,H111,I111,J111,K111,L111,M111,N111,O111,P111,Q111,R111,S111,T111,U111)</f>
        <v>0</v>
      </c>
      <c r="G111" s="197">
        <f>SUM(H111,I111,J111,K111,L111,M111,N111,O111,P111,Q111,R111,S111,T111,U111,V111)</f>
        <v>0</v>
      </c>
      <c r="H111" s="171"/>
      <c r="I111" s="77"/>
      <c r="J111" s="77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</row>
    <row r="112" spans="1:39" ht="11.25" customHeight="1" hidden="1">
      <c r="A112" s="130"/>
      <c r="B112" s="124"/>
      <c r="C112" s="190"/>
      <c r="D112" s="171"/>
      <c r="E112" s="172"/>
      <c r="F112" s="197"/>
      <c r="G112" s="197"/>
      <c r="H112" s="190"/>
      <c r="I112" s="76"/>
      <c r="J112" s="76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</row>
    <row r="113" spans="1:39" ht="13.5" customHeight="1">
      <c r="A113" s="179" t="s">
        <v>378</v>
      </c>
      <c r="B113" s="111" t="s">
        <v>184</v>
      </c>
      <c r="C113" s="284">
        <v>1300</v>
      </c>
      <c r="D113" s="166">
        <v>151</v>
      </c>
      <c r="E113" s="78"/>
      <c r="F113" s="200">
        <f>SUM(F115)</f>
        <v>807</v>
      </c>
      <c r="G113" s="200">
        <f>SUM(G115)</f>
        <v>807</v>
      </c>
      <c r="H113" s="200"/>
      <c r="I113" s="292"/>
      <c r="J113" s="292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</row>
    <row r="114" spans="1:39" ht="13.5" customHeight="1">
      <c r="A114" s="126"/>
      <c r="B114" s="110" t="s">
        <v>84</v>
      </c>
      <c r="C114" s="188"/>
      <c r="D114" s="168"/>
      <c r="E114" s="137"/>
      <c r="F114" s="195"/>
      <c r="G114" s="195"/>
      <c r="H114" s="168"/>
      <c r="I114" s="79"/>
      <c r="J114" s="79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</row>
    <row r="115" spans="1:39" ht="13.5" customHeight="1">
      <c r="A115" s="129" t="s">
        <v>379</v>
      </c>
      <c r="B115" s="323" t="s">
        <v>380</v>
      </c>
      <c r="C115" s="187">
        <v>1303</v>
      </c>
      <c r="D115" s="102">
        <v>15100</v>
      </c>
      <c r="E115" s="215"/>
      <c r="F115" s="196">
        <f>SUM(F116)</f>
        <v>807</v>
      </c>
      <c r="G115" s="196">
        <f>SUM(G116)</f>
        <v>807</v>
      </c>
      <c r="H115" s="102"/>
      <c r="I115" s="79"/>
      <c r="J115" s="79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</row>
    <row r="116" spans="1:39" s="8" customFormat="1" ht="13.5" customHeight="1">
      <c r="A116" s="300" t="s">
        <v>381</v>
      </c>
      <c r="B116" s="305" t="s">
        <v>383</v>
      </c>
      <c r="C116" s="322">
        <v>1303</v>
      </c>
      <c r="D116" s="140">
        <v>15101</v>
      </c>
      <c r="E116" s="151" t="s">
        <v>138</v>
      </c>
      <c r="F116" s="203">
        <v>807</v>
      </c>
      <c r="G116" s="203">
        <v>807</v>
      </c>
      <c r="H116" s="200"/>
      <c r="I116" s="292"/>
      <c r="J116" s="292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</row>
    <row r="117" spans="1:39" s="8" customFormat="1" ht="13.5" customHeight="1">
      <c r="A117" s="301"/>
      <c r="B117" s="324" t="s">
        <v>382</v>
      </c>
      <c r="C117" s="321"/>
      <c r="D117" s="141"/>
      <c r="E117" s="155"/>
      <c r="F117" s="201"/>
      <c r="G117" s="201"/>
      <c r="H117" s="168"/>
      <c r="I117" s="79"/>
      <c r="J117" s="79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</row>
    <row r="118" spans="1:39" s="8" customFormat="1" ht="11.25" customHeight="1" hidden="1">
      <c r="A118" s="130" t="s">
        <v>185</v>
      </c>
      <c r="B118" s="193" t="s">
        <v>13</v>
      </c>
      <c r="C118" s="190">
        <v>1303</v>
      </c>
      <c r="D118" s="171">
        <v>15101</v>
      </c>
      <c r="E118" s="170" t="s">
        <v>138</v>
      </c>
      <c r="F118" s="203">
        <f>SUM(F119)</f>
        <v>0</v>
      </c>
      <c r="G118" s="203">
        <f>SUM(G119)</f>
        <v>0</v>
      </c>
      <c r="H118" s="203"/>
      <c r="I118" s="84"/>
      <c r="J118" s="84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</row>
    <row r="119" spans="1:39" ht="11.25" customHeight="1" hidden="1">
      <c r="A119" s="130" t="s">
        <v>274</v>
      </c>
      <c r="B119" s="106" t="s">
        <v>269</v>
      </c>
      <c r="C119" s="190">
        <v>1303</v>
      </c>
      <c r="D119" s="171">
        <v>15101</v>
      </c>
      <c r="E119" s="170" t="s">
        <v>138</v>
      </c>
      <c r="F119" s="197">
        <f>SUM(G119,H119,I119,J119,K119,L119,M119,N119,O119,P119,Q119,R119,S119,T119,U119)</f>
        <v>0</v>
      </c>
      <c r="G119" s="197">
        <f>SUM(H119,I119,J119,K119,L119,M119,N119,O119,P119,Q119,R119,S119,T119,U119,V119)</f>
        <v>0</v>
      </c>
      <c r="H119" s="171"/>
      <c r="I119" s="77"/>
      <c r="J119" s="77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</row>
    <row r="120" spans="1:39" ht="11.25" customHeight="1" hidden="1">
      <c r="A120" s="145"/>
      <c r="B120" s="121"/>
      <c r="C120" s="177"/>
      <c r="D120" s="177"/>
      <c r="E120" s="178"/>
      <c r="F120" s="194"/>
      <c r="G120" s="194"/>
      <c r="H120" s="177"/>
      <c r="I120" s="293"/>
      <c r="J120" s="29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</row>
    <row r="121" spans="1:39" ht="13.5" customHeight="1">
      <c r="A121" s="129" t="s">
        <v>384</v>
      </c>
      <c r="B121" s="216" t="s">
        <v>186</v>
      </c>
      <c r="C121" s="102">
        <v>1400</v>
      </c>
      <c r="D121" s="102"/>
      <c r="E121" s="139"/>
      <c r="F121" s="195">
        <f>SUM(F122,F127)</f>
        <v>3288</v>
      </c>
      <c r="G121" s="195">
        <f>SUM(G122,G127)</f>
        <v>3288</v>
      </c>
      <c r="H121" s="195"/>
      <c r="I121" s="292"/>
      <c r="J121" s="292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</row>
    <row r="122" spans="1:39" ht="13.5" customHeight="1">
      <c r="A122" s="129" t="s">
        <v>386</v>
      </c>
      <c r="B122" s="224" t="s">
        <v>387</v>
      </c>
      <c r="C122" s="102">
        <v>1402</v>
      </c>
      <c r="D122" s="102">
        <v>40100</v>
      </c>
      <c r="E122" s="215"/>
      <c r="F122" s="195">
        <f>SUM(F123)</f>
        <v>228</v>
      </c>
      <c r="G122" s="195">
        <f>SUM(G123)</f>
        <v>228</v>
      </c>
      <c r="H122" s="195"/>
      <c r="I122" s="292"/>
      <c r="J122" s="292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</row>
    <row r="123" spans="1:39" ht="13.5" customHeight="1">
      <c r="A123" s="126" t="s">
        <v>388</v>
      </c>
      <c r="B123" s="315" t="s">
        <v>121</v>
      </c>
      <c r="C123" s="141">
        <v>1402</v>
      </c>
      <c r="D123" s="141">
        <v>40101</v>
      </c>
      <c r="E123" s="155">
        <v>260</v>
      </c>
      <c r="F123" s="201">
        <v>228</v>
      </c>
      <c r="G123" s="201">
        <v>228</v>
      </c>
      <c r="H123" s="195"/>
      <c r="I123" s="292"/>
      <c r="J123" s="292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</row>
    <row r="124" spans="1:39" ht="11.25" customHeight="1" hidden="1">
      <c r="A124" s="126" t="s">
        <v>155</v>
      </c>
      <c r="B124" s="124" t="s">
        <v>24</v>
      </c>
      <c r="C124" s="141">
        <v>1402</v>
      </c>
      <c r="D124" s="141">
        <v>40101</v>
      </c>
      <c r="E124" s="155">
        <v>260</v>
      </c>
      <c r="F124" s="201">
        <f>SUM(F125)</f>
        <v>0</v>
      </c>
      <c r="G124" s="201">
        <f>SUM(G125)</f>
        <v>0</v>
      </c>
      <c r="H124" s="201"/>
      <c r="I124" s="84"/>
      <c r="J124" s="84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</row>
    <row r="125" spans="1:39" ht="11.25" customHeight="1" hidden="1">
      <c r="A125" s="126" t="s">
        <v>268</v>
      </c>
      <c r="B125" s="124" t="s">
        <v>125</v>
      </c>
      <c r="C125" s="141">
        <v>1402</v>
      </c>
      <c r="D125" s="141">
        <v>40101</v>
      </c>
      <c r="E125" s="155">
        <v>260</v>
      </c>
      <c r="F125" s="197">
        <f>SUM(G125,H125,I125,J125,K125,L125,M125,N125,O125,P125,Q125,R125,S125,T125,U125)</f>
        <v>0</v>
      </c>
      <c r="G125" s="197">
        <f>SUM(H125,I125,J125,K125,L125,M125,N125,O125,P125,Q125,R125,S125,T125,U125,V125)</f>
        <v>0</v>
      </c>
      <c r="H125" s="171"/>
      <c r="I125" s="77"/>
      <c r="J125" s="77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</row>
    <row r="126" spans="1:39" ht="11.25" customHeight="1" hidden="1">
      <c r="A126" s="130"/>
      <c r="B126" s="124"/>
      <c r="C126" s="171"/>
      <c r="D126" s="171"/>
      <c r="E126" s="172"/>
      <c r="F126" s="197"/>
      <c r="G126" s="197"/>
      <c r="H126" s="171"/>
      <c r="I126" s="77"/>
      <c r="J126" s="77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</row>
    <row r="127" spans="1:39" s="8" customFormat="1" ht="13.5" customHeight="1">
      <c r="A127" s="131" t="s">
        <v>389</v>
      </c>
      <c r="B127" s="225" t="s">
        <v>144</v>
      </c>
      <c r="C127" s="166">
        <v>1407</v>
      </c>
      <c r="D127" s="166">
        <v>40700</v>
      </c>
      <c r="E127" s="78"/>
      <c r="F127" s="195">
        <f>SUM(F128,F133)</f>
        <v>3060</v>
      </c>
      <c r="G127" s="195">
        <f>SUM(G128,G133)</f>
        <v>3060</v>
      </c>
      <c r="H127" s="168"/>
      <c r="I127" s="79"/>
      <c r="J127" s="79"/>
      <c r="K127" s="118"/>
      <c r="L127" s="118"/>
      <c r="M127" s="107"/>
      <c r="N127" s="107"/>
      <c r="O127" s="107"/>
      <c r="P127" s="107"/>
      <c r="Q127" s="107"/>
      <c r="R127" s="107"/>
      <c r="S127" s="107"/>
      <c r="T127" s="107"/>
      <c r="U127" s="107"/>
      <c r="V127" s="68"/>
      <c r="W127" s="68"/>
      <c r="X127" s="68"/>
      <c r="Y127" s="68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</row>
    <row r="128" spans="1:39" s="8" customFormat="1" ht="13.5" customHeight="1">
      <c r="A128" s="126" t="s">
        <v>390</v>
      </c>
      <c r="B128" s="299" t="s">
        <v>145</v>
      </c>
      <c r="C128" s="171">
        <v>1407</v>
      </c>
      <c r="D128" s="171">
        <v>40701</v>
      </c>
      <c r="E128" s="172">
        <v>272</v>
      </c>
      <c r="F128" s="201">
        <v>2805</v>
      </c>
      <c r="G128" s="201">
        <v>2805</v>
      </c>
      <c r="H128" s="195"/>
      <c r="I128" s="292"/>
      <c r="J128" s="292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</row>
    <row r="129" spans="1:39" s="8" customFormat="1" ht="11.25" customHeight="1" hidden="1">
      <c r="A129" s="126" t="s">
        <v>188</v>
      </c>
      <c r="B129" s="124" t="s">
        <v>24</v>
      </c>
      <c r="C129" s="171">
        <v>1407</v>
      </c>
      <c r="D129" s="171">
        <v>40701</v>
      </c>
      <c r="E129" s="172">
        <v>272</v>
      </c>
      <c r="F129" s="201">
        <f>SUM(F130)</f>
        <v>0</v>
      </c>
      <c r="G129" s="201">
        <f>SUM(G130)</f>
        <v>0</v>
      </c>
      <c r="H129" s="201"/>
      <c r="I129" s="84"/>
      <c r="J129" s="84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</row>
    <row r="130" spans="1:39" s="8" customFormat="1" ht="11.25" customHeight="1" hidden="1">
      <c r="A130" s="257" t="s">
        <v>275</v>
      </c>
      <c r="B130" s="124" t="s">
        <v>124</v>
      </c>
      <c r="C130" s="171">
        <v>1407</v>
      </c>
      <c r="D130" s="171">
        <v>40701</v>
      </c>
      <c r="E130" s="172">
        <v>272</v>
      </c>
      <c r="F130" s="197">
        <f>SUM(G130,H130,I130,J130,K130,L130,M130,N130,O130,P130,Q130,R130,S130,T130,U130)</f>
        <v>0</v>
      </c>
      <c r="G130" s="197">
        <f>SUM(H130,I130,J130,K130,L130,M130,N130,O130,P130,Q130,R130,S130,T130,U130,V130)</f>
        <v>0</v>
      </c>
      <c r="H130" s="171"/>
      <c r="I130" s="77"/>
      <c r="J130" s="77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</row>
    <row r="131" spans="1:39" s="8" customFormat="1" ht="11.25" customHeight="1" hidden="1">
      <c r="A131" s="126" t="s">
        <v>189</v>
      </c>
      <c r="B131" s="157" t="s">
        <v>13</v>
      </c>
      <c r="C131" s="171">
        <v>1407</v>
      </c>
      <c r="D131" s="171">
        <v>40701</v>
      </c>
      <c r="E131" s="172">
        <v>272</v>
      </c>
      <c r="F131" s="201">
        <f>SUM(F132)</f>
        <v>0</v>
      </c>
      <c r="G131" s="201">
        <f>SUM(G132)</f>
        <v>0</v>
      </c>
      <c r="H131" s="201"/>
      <c r="I131" s="84"/>
      <c r="J131" s="84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</row>
    <row r="132" spans="1:39" s="8" customFormat="1" ht="11.25" customHeight="1" hidden="1">
      <c r="A132" s="257" t="s">
        <v>276</v>
      </c>
      <c r="B132" s="157" t="s">
        <v>269</v>
      </c>
      <c r="C132" s="171">
        <v>1407</v>
      </c>
      <c r="D132" s="171">
        <v>40701</v>
      </c>
      <c r="E132" s="172">
        <v>272</v>
      </c>
      <c r="F132" s="197">
        <f>SUM(G132,H132,I132,J132,K132,L132,M132,N132,O132,P132,Q132,R132,S132,T132,U132)</f>
        <v>0</v>
      </c>
      <c r="G132" s="197">
        <f>SUM(H132,I132,J132,K132,L132,M132,N132,O132,P132,Q132,R132,S132,T132,U132,V132)</f>
        <v>0</v>
      </c>
      <c r="H132" s="171"/>
      <c r="I132" s="77"/>
      <c r="J132" s="77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</row>
    <row r="133" spans="1:39" s="8" customFormat="1" ht="13.5" customHeight="1">
      <c r="A133" s="133" t="s">
        <v>391</v>
      </c>
      <c r="B133" s="238" t="s">
        <v>146</v>
      </c>
      <c r="C133" s="140">
        <v>1407</v>
      </c>
      <c r="D133" s="140">
        <v>40702</v>
      </c>
      <c r="E133" s="76">
        <v>272</v>
      </c>
      <c r="F133" s="203">
        <v>255</v>
      </c>
      <c r="G133" s="203">
        <v>255</v>
      </c>
      <c r="H133" s="200"/>
      <c r="I133" s="292"/>
      <c r="J133" s="292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</row>
    <row r="134" spans="1:39" s="8" customFormat="1" ht="13.5" customHeight="1">
      <c r="A134" s="126"/>
      <c r="B134" s="325" t="s">
        <v>147</v>
      </c>
      <c r="C134" s="140"/>
      <c r="D134" s="140"/>
      <c r="E134" s="76"/>
      <c r="F134" s="201"/>
      <c r="G134" s="201"/>
      <c r="H134" s="168"/>
      <c r="I134" s="79"/>
      <c r="J134" s="79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</row>
    <row r="135" spans="1:39" s="8" customFormat="1" ht="11.25" customHeight="1" hidden="1">
      <c r="A135" s="126" t="s">
        <v>190</v>
      </c>
      <c r="B135" s="124" t="s">
        <v>24</v>
      </c>
      <c r="C135" s="171">
        <v>1407</v>
      </c>
      <c r="D135" s="171">
        <v>40702</v>
      </c>
      <c r="E135" s="172">
        <v>319</v>
      </c>
      <c r="F135" s="201">
        <f>SUM(F136)</f>
        <v>0</v>
      </c>
      <c r="G135" s="201">
        <f>SUM(G136)</f>
        <v>0</v>
      </c>
      <c r="H135" s="201"/>
      <c r="I135" s="84"/>
      <c r="J135" s="84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</row>
    <row r="136" spans="1:39" s="8" customFormat="1" ht="11.25" customHeight="1" hidden="1">
      <c r="A136" s="126" t="s">
        <v>320</v>
      </c>
      <c r="B136" s="124" t="s">
        <v>125</v>
      </c>
      <c r="C136" s="171">
        <v>1407</v>
      </c>
      <c r="D136" s="171">
        <v>40702</v>
      </c>
      <c r="E136" s="172">
        <v>319</v>
      </c>
      <c r="F136" s="197">
        <f>SUM(G136,H136,I136,J136,K136,L136,M136,N136,O136,P136,Q136,R136,S136,T136,U136)</f>
        <v>0</v>
      </c>
      <c r="G136" s="197">
        <f>SUM(H136,I136,J136,K136,L136,M136,N136,O136,P136,Q136,R136,S136,T136,U136,V136)</f>
        <v>0</v>
      </c>
      <c r="H136" s="171"/>
      <c r="I136" s="77"/>
      <c r="J136" s="77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</row>
    <row r="137" spans="1:39" s="8" customFormat="1" ht="11.25" customHeight="1" hidden="1">
      <c r="A137" s="126"/>
      <c r="B137" s="124"/>
      <c r="C137" s="171"/>
      <c r="D137" s="171"/>
      <c r="E137" s="172"/>
      <c r="F137" s="197"/>
      <c r="G137" s="197"/>
      <c r="H137" s="171"/>
      <c r="I137" s="77"/>
      <c r="J137" s="77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</row>
    <row r="138" spans="1:39" s="8" customFormat="1" ht="11.25" customHeight="1" hidden="1">
      <c r="A138" s="129" t="s">
        <v>392</v>
      </c>
      <c r="B138" s="214" t="s">
        <v>47</v>
      </c>
      <c r="C138" s="102">
        <v>1500</v>
      </c>
      <c r="D138" s="102"/>
      <c r="E138" s="139"/>
      <c r="F138" s="196">
        <f>SUM(F139)</f>
        <v>0</v>
      </c>
      <c r="G138" s="196">
        <f>SUM(G139)</f>
        <v>0</v>
      </c>
      <c r="H138" s="196"/>
      <c r="I138" s="292"/>
      <c r="J138" s="292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</row>
    <row r="139" spans="1:39" s="8" customFormat="1" ht="11.25" customHeight="1" hidden="1">
      <c r="A139" s="132" t="s">
        <v>385</v>
      </c>
      <c r="B139" s="225" t="s">
        <v>216</v>
      </c>
      <c r="C139" s="102">
        <v>1503</v>
      </c>
      <c r="D139" s="102">
        <v>41200</v>
      </c>
      <c r="E139" s="139"/>
      <c r="F139" s="196">
        <f>SUM(F140,F143,F146,F149,F152,F155,F158,F161,F164)</f>
        <v>0</v>
      </c>
      <c r="G139" s="196">
        <f>SUM(G140,G143,G146,G149,G152,G155,G158,G161,G164)</f>
        <v>0</v>
      </c>
      <c r="H139" s="196"/>
      <c r="I139" s="292"/>
      <c r="J139" s="292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</row>
    <row r="140" spans="1:39" s="8" customFormat="1" ht="11.25" customHeight="1" hidden="1">
      <c r="A140" s="130" t="s">
        <v>394</v>
      </c>
      <c r="B140" s="326" t="s">
        <v>215</v>
      </c>
      <c r="C140" s="141">
        <v>1503</v>
      </c>
      <c r="D140" s="141">
        <v>41201</v>
      </c>
      <c r="E140" s="155">
        <v>287</v>
      </c>
      <c r="F140" s="201">
        <f>SUM(F141)</f>
        <v>0</v>
      </c>
      <c r="G140" s="201">
        <f>SUM(G141)</f>
        <v>0</v>
      </c>
      <c r="H140" s="195"/>
      <c r="I140" s="292"/>
      <c r="J140" s="292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</row>
    <row r="141" spans="1:39" s="8" customFormat="1" ht="11.25" customHeight="1" hidden="1">
      <c r="A141" s="127" t="s">
        <v>321</v>
      </c>
      <c r="B141" s="106" t="s">
        <v>22</v>
      </c>
      <c r="C141" s="141">
        <v>1503</v>
      </c>
      <c r="D141" s="141">
        <v>41201</v>
      </c>
      <c r="E141" s="155">
        <v>287</v>
      </c>
      <c r="F141" s="201">
        <f>SUM(F142)</f>
        <v>0</v>
      </c>
      <c r="G141" s="201">
        <f>SUM(G142)</f>
        <v>0</v>
      </c>
      <c r="H141" s="201"/>
      <c r="I141" s="84"/>
      <c r="J141" s="84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</row>
    <row r="142" spans="1:39" s="8" customFormat="1" ht="11.25" customHeight="1" hidden="1">
      <c r="A142" s="135" t="s">
        <v>322</v>
      </c>
      <c r="B142" s="106" t="s">
        <v>267</v>
      </c>
      <c r="C142" s="141">
        <v>1503</v>
      </c>
      <c r="D142" s="141">
        <v>41201</v>
      </c>
      <c r="E142" s="155">
        <v>287</v>
      </c>
      <c r="F142" s="197">
        <f>SUM(G142,H142,I142,J142,K142,L142,M142,N142,O142,P142,Q142,R142,S142,T142,U142)</f>
        <v>0</v>
      </c>
      <c r="G142" s="197">
        <f>SUM(H142,I142,J142,K142,L142,M142,N142,O142,P142,Q142,R142,S142,T142,U142,V142)</f>
        <v>0</v>
      </c>
      <c r="H142" s="171"/>
      <c r="I142" s="77"/>
      <c r="J142" s="77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</row>
    <row r="143" spans="1:39" s="8" customFormat="1" ht="11.25" customHeight="1" hidden="1">
      <c r="A143" s="130" t="s">
        <v>395</v>
      </c>
      <c r="B143" s="326" t="s">
        <v>217</v>
      </c>
      <c r="C143" s="141">
        <v>1503</v>
      </c>
      <c r="D143" s="141">
        <v>41202</v>
      </c>
      <c r="E143" s="155">
        <v>287</v>
      </c>
      <c r="F143" s="201">
        <f>SUM(F144)</f>
        <v>0</v>
      </c>
      <c r="G143" s="201">
        <f>SUM(G144)</f>
        <v>0</v>
      </c>
      <c r="H143" s="195"/>
      <c r="I143" s="292"/>
      <c r="J143" s="292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</row>
    <row r="144" spans="1:39" s="8" customFormat="1" ht="11.25" customHeight="1" hidden="1">
      <c r="A144" s="127" t="s">
        <v>323</v>
      </c>
      <c r="B144" s="106" t="s">
        <v>22</v>
      </c>
      <c r="C144" s="141">
        <v>1503</v>
      </c>
      <c r="D144" s="141">
        <v>41202</v>
      </c>
      <c r="E144" s="155">
        <v>287</v>
      </c>
      <c r="F144" s="201">
        <f>SUM(F145)</f>
        <v>0</v>
      </c>
      <c r="G144" s="201">
        <f>SUM(G145)</f>
        <v>0</v>
      </c>
      <c r="H144" s="201"/>
      <c r="I144" s="84"/>
      <c r="J144" s="84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</row>
    <row r="145" spans="1:39" s="8" customFormat="1" ht="11.25" customHeight="1" hidden="1">
      <c r="A145" s="135" t="s">
        <v>324</v>
      </c>
      <c r="B145" s="106" t="s">
        <v>267</v>
      </c>
      <c r="C145" s="141">
        <v>1503</v>
      </c>
      <c r="D145" s="141">
        <v>41202</v>
      </c>
      <c r="E145" s="155">
        <v>287</v>
      </c>
      <c r="F145" s="197">
        <f>SUM(G145,H145,I145,J145,K145,L145,M145,N145,O145,P145,Q145,R145,S145,T145,U145)</f>
        <v>0</v>
      </c>
      <c r="G145" s="197">
        <f>SUM(H145,I145,J145,K145,L145,M145,N145,O145,P145,Q145,R145,S145,T145,U145,V145)</f>
        <v>0</v>
      </c>
      <c r="H145" s="171"/>
      <c r="I145" s="77"/>
      <c r="J145" s="77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</row>
    <row r="146" spans="1:39" s="8" customFormat="1" ht="11.25" customHeight="1" hidden="1">
      <c r="A146" s="130" t="s">
        <v>397</v>
      </c>
      <c r="B146" s="326" t="s">
        <v>218</v>
      </c>
      <c r="C146" s="141">
        <v>1503</v>
      </c>
      <c r="D146" s="141">
        <v>41203</v>
      </c>
      <c r="E146" s="155">
        <v>287</v>
      </c>
      <c r="F146" s="201">
        <f>SUM(F147)</f>
        <v>0</v>
      </c>
      <c r="G146" s="201">
        <f>SUM(G147)</f>
        <v>0</v>
      </c>
      <c r="H146" s="195"/>
      <c r="I146" s="292"/>
      <c r="J146" s="292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</row>
    <row r="147" spans="1:39" s="8" customFormat="1" ht="11.25" customHeight="1" hidden="1">
      <c r="A147" s="127" t="s">
        <v>325</v>
      </c>
      <c r="B147" s="106" t="s">
        <v>22</v>
      </c>
      <c r="C147" s="141">
        <v>1503</v>
      </c>
      <c r="D147" s="141">
        <v>41203</v>
      </c>
      <c r="E147" s="155">
        <v>287</v>
      </c>
      <c r="F147" s="201">
        <f>SUM(F148)</f>
        <v>0</v>
      </c>
      <c r="G147" s="201">
        <f>SUM(G148)</f>
        <v>0</v>
      </c>
      <c r="H147" s="201"/>
      <c r="I147" s="84"/>
      <c r="J147" s="84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</row>
    <row r="148" spans="1:39" s="8" customFormat="1" ht="11.25" customHeight="1" hidden="1">
      <c r="A148" s="135" t="s">
        <v>326</v>
      </c>
      <c r="B148" s="106" t="s">
        <v>267</v>
      </c>
      <c r="C148" s="141">
        <v>1503</v>
      </c>
      <c r="D148" s="141">
        <v>41203</v>
      </c>
      <c r="E148" s="155">
        <v>287</v>
      </c>
      <c r="F148" s="197">
        <f>SUM(G148,H148,I148,J148,K148,L148,M148,N148,O148,P148,Q148,R148,S148,T148,U148)</f>
        <v>0</v>
      </c>
      <c r="G148" s="197">
        <f>SUM(H148,I148,J148,K148,L148,M148,N148,O148,P148,Q148,R148,S148,T148,U148,V148)</f>
        <v>0</v>
      </c>
      <c r="H148" s="171"/>
      <c r="I148" s="77"/>
      <c r="J148" s="77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</row>
    <row r="149" spans="1:39" s="8" customFormat="1" ht="11.25" customHeight="1" hidden="1">
      <c r="A149" s="130" t="s">
        <v>396</v>
      </c>
      <c r="B149" s="326" t="s">
        <v>219</v>
      </c>
      <c r="C149" s="141">
        <v>1503</v>
      </c>
      <c r="D149" s="141">
        <v>41204</v>
      </c>
      <c r="E149" s="155">
        <v>287</v>
      </c>
      <c r="F149" s="201">
        <f>SUM(F150)</f>
        <v>0</v>
      </c>
      <c r="G149" s="201">
        <f>SUM(G150)</f>
        <v>0</v>
      </c>
      <c r="H149" s="195"/>
      <c r="I149" s="292"/>
      <c r="J149" s="292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</row>
    <row r="150" spans="1:39" s="8" customFormat="1" ht="11.25" customHeight="1" hidden="1">
      <c r="A150" s="127" t="s">
        <v>327</v>
      </c>
      <c r="B150" s="106" t="s">
        <v>22</v>
      </c>
      <c r="C150" s="141">
        <v>1503</v>
      </c>
      <c r="D150" s="141">
        <v>41204</v>
      </c>
      <c r="E150" s="155">
        <v>287</v>
      </c>
      <c r="F150" s="201">
        <f>SUM(F151)</f>
        <v>0</v>
      </c>
      <c r="G150" s="201">
        <f>SUM(G151)</f>
        <v>0</v>
      </c>
      <c r="H150" s="201"/>
      <c r="I150" s="84"/>
      <c r="J150" s="84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</row>
    <row r="151" spans="1:39" s="8" customFormat="1" ht="11.25" customHeight="1" hidden="1">
      <c r="A151" s="135" t="s">
        <v>328</v>
      </c>
      <c r="B151" s="106" t="s">
        <v>267</v>
      </c>
      <c r="C151" s="141">
        <v>1503</v>
      </c>
      <c r="D151" s="141">
        <v>41204</v>
      </c>
      <c r="E151" s="155">
        <v>287</v>
      </c>
      <c r="F151" s="197">
        <f>SUM(G151,H151,I151,J151,K151,L151,M151,N151,O151,P151,Q151,R151,S151,T151,U151)</f>
        <v>0</v>
      </c>
      <c r="G151" s="197">
        <f>SUM(H151,I151,J151,K151,L151,M151,N151,O151,P151,Q151,R151,S151,T151,U151,V151)</f>
        <v>0</v>
      </c>
      <c r="H151" s="171"/>
      <c r="I151" s="77"/>
      <c r="J151" s="77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</row>
    <row r="152" spans="1:39" s="8" customFormat="1" ht="11.25" customHeight="1" hidden="1">
      <c r="A152" s="130" t="s">
        <v>398</v>
      </c>
      <c r="B152" s="326" t="s">
        <v>220</v>
      </c>
      <c r="C152" s="141">
        <v>1503</v>
      </c>
      <c r="D152" s="141">
        <v>41205</v>
      </c>
      <c r="E152" s="155">
        <v>287</v>
      </c>
      <c r="F152" s="201">
        <f>SUM(F153)</f>
        <v>0</v>
      </c>
      <c r="G152" s="201">
        <f>SUM(G153)</f>
        <v>0</v>
      </c>
      <c r="H152" s="195"/>
      <c r="I152" s="292"/>
      <c r="J152" s="292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</row>
    <row r="153" spans="1:39" s="8" customFormat="1" ht="11.25" customHeight="1" hidden="1">
      <c r="A153" s="127" t="s">
        <v>329</v>
      </c>
      <c r="B153" s="106" t="s">
        <v>22</v>
      </c>
      <c r="C153" s="141">
        <v>1503</v>
      </c>
      <c r="D153" s="141">
        <v>41205</v>
      </c>
      <c r="E153" s="155">
        <v>287</v>
      </c>
      <c r="F153" s="201">
        <f>SUM(F154)</f>
        <v>0</v>
      </c>
      <c r="G153" s="201">
        <f>SUM(G154)</f>
        <v>0</v>
      </c>
      <c r="H153" s="201"/>
      <c r="I153" s="84"/>
      <c r="J153" s="84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</row>
    <row r="154" spans="1:39" s="8" customFormat="1" ht="11.25" customHeight="1" hidden="1">
      <c r="A154" s="135" t="s">
        <v>330</v>
      </c>
      <c r="B154" s="106" t="s">
        <v>267</v>
      </c>
      <c r="C154" s="141">
        <v>1503</v>
      </c>
      <c r="D154" s="141">
        <v>41205</v>
      </c>
      <c r="E154" s="155">
        <v>287</v>
      </c>
      <c r="F154" s="197">
        <f>SUM(G154,H154,I154,J154,K154,L154,M154,N154,O154,P154,Q154,R154,S154,T154,U154)</f>
        <v>0</v>
      </c>
      <c r="G154" s="197">
        <f>SUM(H154,I154,J154,K154,L154,M154,N154,O154,P154,Q154,R154,S154,T154,U154,V154)</f>
        <v>0</v>
      </c>
      <c r="H154" s="171"/>
      <c r="I154" s="77"/>
      <c r="J154" s="77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</row>
    <row r="155" spans="1:39" s="8" customFormat="1" ht="11.25" customHeight="1" hidden="1">
      <c r="A155" s="130" t="s">
        <v>399</v>
      </c>
      <c r="B155" s="326" t="s">
        <v>221</v>
      </c>
      <c r="C155" s="141">
        <v>1503</v>
      </c>
      <c r="D155" s="141">
        <v>41206</v>
      </c>
      <c r="E155" s="155">
        <v>287</v>
      </c>
      <c r="F155" s="201">
        <f>SUM(F156)</f>
        <v>0</v>
      </c>
      <c r="G155" s="201">
        <f>SUM(G156)</f>
        <v>0</v>
      </c>
      <c r="H155" s="195"/>
      <c r="I155" s="292"/>
      <c r="J155" s="292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</row>
    <row r="156" spans="1:39" s="8" customFormat="1" ht="11.25" customHeight="1" hidden="1">
      <c r="A156" s="127" t="s">
        <v>331</v>
      </c>
      <c r="B156" s="106" t="s">
        <v>22</v>
      </c>
      <c r="C156" s="141">
        <v>1503</v>
      </c>
      <c r="D156" s="141">
        <v>41206</v>
      </c>
      <c r="E156" s="155">
        <v>287</v>
      </c>
      <c r="F156" s="201">
        <f>SUM(F157)</f>
        <v>0</v>
      </c>
      <c r="G156" s="201">
        <f>SUM(G157)</f>
        <v>0</v>
      </c>
      <c r="H156" s="201"/>
      <c r="I156" s="84"/>
      <c r="J156" s="84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</row>
    <row r="157" spans="1:39" s="8" customFormat="1" ht="11.25" customHeight="1" hidden="1">
      <c r="A157" s="135" t="s">
        <v>332</v>
      </c>
      <c r="B157" s="106" t="s">
        <v>267</v>
      </c>
      <c r="C157" s="141">
        <v>1503</v>
      </c>
      <c r="D157" s="141">
        <v>41206</v>
      </c>
      <c r="E157" s="155">
        <v>287</v>
      </c>
      <c r="F157" s="197">
        <f>SUM(G157,H157,I157,J157,K157,L157,M157,N157,O157,P157,Q157,R157,S157,T157,U157)</f>
        <v>0</v>
      </c>
      <c r="G157" s="197">
        <f>SUM(H157,I157,J157,K157,L157,M157,N157,O157,P157,Q157,R157,S157,T157,U157,V157)</f>
        <v>0</v>
      </c>
      <c r="H157" s="171"/>
      <c r="I157" s="77"/>
      <c r="J157" s="77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</row>
    <row r="158" spans="1:39" s="8" customFormat="1" ht="11.25" customHeight="1" hidden="1">
      <c r="A158" s="130" t="s">
        <v>400</v>
      </c>
      <c r="B158" s="326" t="s">
        <v>222</v>
      </c>
      <c r="C158" s="141">
        <v>1503</v>
      </c>
      <c r="D158" s="141">
        <v>41207</v>
      </c>
      <c r="E158" s="155">
        <v>287</v>
      </c>
      <c r="F158" s="201">
        <f>SUM(F159)</f>
        <v>0</v>
      </c>
      <c r="G158" s="201">
        <f>SUM(G159)</f>
        <v>0</v>
      </c>
      <c r="H158" s="195"/>
      <c r="I158" s="292"/>
      <c r="J158" s="292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</row>
    <row r="159" spans="1:39" s="8" customFormat="1" ht="11.25" customHeight="1" hidden="1">
      <c r="A159" s="127" t="s">
        <v>333</v>
      </c>
      <c r="B159" s="106" t="s">
        <v>22</v>
      </c>
      <c r="C159" s="141">
        <v>1503</v>
      </c>
      <c r="D159" s="141">
        <v>41207</v>
      </c>
      <c r="E159" s="155">
        <v>287</v>
      </c>
      <c r="F159" s="201">
        <f>SUM(F160)</f>
        <v>0</v>
      </c>
      <c r="G159" s="201">
        <f>SUM(G160)</f>
        <v>0</v>
      </c>
      <c r="H159" s="201"/>
      <c r="I159" s="84"/>
      <c r="J159" s="84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</row>
    <row r="160" spans="1:39" s="8" customFormat="1" ht="11.25" customHeight="1" hidden="1">
      <c r="A160" s="135" t="s">
        <v>334</v>
      </c>
      <c r="B160" s="106" t="s">
        <v>267</v>
      </c>
      <c r="C160" s="141">
        <v>1503</v>
      </c>
      <c r="D160" s="141">
        <v>41207</v>
      </c>
      <c r="E160" s="155">
        <v>287</v>
      </c>
      <c r="F160" s="197">
        <f>SUM(G160,H160,I160,J160,K160,L160,M160,N160,O160,P160,Q160,R160,S160,T160,U160)</f>
        <v>0</v>
      </c>
      <c r="G160" s="197">
        <f>SUM(H160,I160,J160,K160,L160,M160,N160,O160,P160,Q160,R160,S160,T160,U160,V160)</f>
        <v>0</v>
      </c>
      <c r="H160" s="171"/>
      <c r="I160" s="77"/>
      <c r="J160" s="77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</row>
    <row r="161" spans="1:39" s="8" customFormat="1" ht="11.25" customHeight="1" hidden="1">
      <c r="A161" s="130" t="s">
        <v>401</v>
      </c>
      <c r="B161" s="326" t="s">
        <v>223</v>
      </c>
      <c r="C161" s="141">
        <v>1503</v>
      </c>
      <c r="D161" s="141">
        <v>41208</v>
      </c>
      <c r="E161" s="155">
        <v>287</v>
      </c>
      <c r="F161" s="201">
        <f>SUM(F162)</f>
        <v>0</v>
      </c>
      <c r="G161" s="201">
        <f>SUM(G162)</f>
        <v>0</v>
      </c>
      <c r="H161" s="195"/>
      <c r="I161" s="292"/>
      <c r="J161" s="292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</row>
    <row r="162" spans="1:39" s="8" customFormat="1" ht="11.25" customHeight="1" hidden="1">
      <c r="A162" s="127" t="s">
        <v>335</v>
      </c>
      <c r="B162" s="106" t="s">
        <v>22</v>
      </c>
      <c r="C162" s="141">
        <v>1503</v>
      </c>
      <c r="D162" s="141">
        <v>41208</v>
      </c>
      <c r="E162" s="155">
        <v>287</v>
      </c>
      <c r="F162" s="201">
        <f>SUM(F163)</f>
        <v>0</v>
      </c>
      <c r="G162" s="201">
        <f>SUM(G163)</f>
        <v>0</v>
      </c>
      <c r="H162" s="201"/>
      <c r="I162" s="84"/>
      <c r="J162" s="84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</row>
    <row r="163" spans="1:39" s="8" customFormat="1" ht="11.25" customHeight="1" hidden="1">
      <c r="A163" s="135" t="s">
        <v>336</v>
      </c>
      <c r="B163" s="106" t="s">
        <v>267</v>
      </c>
      <c r="C163" s="141">
        <v>1503</v>
      </c>
      <c r="D163" s="141">
        <v>41208</v>
      </c>
      <c r="E163" s="155">
        <v>287</v>
      </c>
      <c r="F163" s="197">
        <f>SUM(G163,H163,I163,J163,K163,L163,M163,N163,O163,P163,Q163,R163,S163,T163,U163)</f>
        <v>0</v>
      </c>
      <c r="G163" s="197">
        <f>SUM(H163,I163,J163,K163,L163,M163,N163,O163,P163,Q163,R163,S163,T163,U163,V163)</f>
        <v>0</v>
      </c>
      <c r="H163" s="171"/>
      <c r="I163" s="77"/>
      <c r="J163" s="77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</row>
    <row r="164" spans="1:39" s="8" customFormat="1" ht="11.25" customHeight="1" hidden="1">
      <c r="A164" s="130" t="s">
        <v>402</v>
      </c>
      <c r="B164" s="326" t="s">
        <v>224</v>
      </c>
      <c r="C164" s="141">
        <v>1503</v>
      </c>
      <c r="D164" s="141">
        <v>41209</v>
      </c>
      <c r="E164" s="155">
        <v>287</v>
      </c>
      <c r="F164" s="201">
        <f>SUM(F165)</f>
        <v>0</v>
      </c>
      <c r="G164" s="201">
        <f>SUM(G165)</f>
        <v>0</v>
      </c>
      <c r="H164" s="195"/>
      <c r="I164" s="292"/>
      <c r="J164" s="292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</row>
    <row r="165" spans="1:39" s="8" customFormat="1" ht="11.25" customHeight="1" hidden="1">
      <c r="A165" s="127" t="s">
        <v>337</v>
      </c>
      <c r="B165" s="106" t="s">
        <v>22</v>
      </c>
      <c r="C165" s="141">
        <v>1503</v>
      </c>
      <c r="D165" s="141">
        <v>41209</v>
      </c>
      <c r="E165" s="155">
        <v>287</v>
      </c>
      <c r="F165" s="201">
        <f>SUM(F166)</f>
        <v>0</v>
      </c>
      <c r="G165" s="201">
        <f>SUM(G166)</f>
        <v>0</v>
      </c>
      <c r="H165" s="201"/>
      <c r="I165" s="84"/>
      <c r="J165" s="84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</row>
    <row r="166" spans="1:39" s="8" customFormat="1" ht="11.25" customHeight="1" hidden="1">
      <c r="A166" s="115" t="s">
        <v>338</v>
      </c>
      <c r="B166" s="106" t="s">
        <v>267</v>
      </c>
      <c r="C166" s="141">
        <v>1503</v>
      </c>
      <c r="D166" s="141">
        <v>41209</v>
      </c>
      <c r="E166" s="155">
        <v>287</v>
      </c>
      <c r="F166" s="197">
        <f>SUM(G166,H166,I166,J166,K166,L166,M166,N166,O166,P166,Q166,R166,S166,T166,U166)</f>
        <v>0</v>
      </c>
      <c r="G166" s="197">
        <f>SUM(H166,I166,J166,K166,L166,M166,N166,O166,P166,Q166,R166,S166,T166,U166,V166)</f>
        <v>0</v>
      </c>
      <c r="H166" s="171"/>
      <c r="I166" s="77"/>
      <c r="J166" s="77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</row>
    <row r="167" spans="1:39" s="8" customFormat="1" ht="11.25" customHeight="1" hidden="1">
      <c r="A167" s="126" t="s">
        <v>403</v>
      </c>
      <c r="B167" s="315" t="s">
        <v>344</v>
      </c>
      <c r="C167" s="141">
        <v>1503</v>
      </c>
      <c r="D167" s="141">
        <v>41210</v>
      </c>
      <c r="E167" s="155">
        <v>287</v>
      </c>
      <c r="F167" s="201">
        <f>SUM(F168)</f>
        <v>0</v>
      </c>
      <c r="G167" s="201">
        <f>SUM(G168)</f>
        <v>0</v>
      </c>
      <c r="H167" s="195"/>
      <c r="I167" s="292"/>
      <c r="J167" s="292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</row>
    <row r="168" spans="1:39" s="8" customFormat="1" ht="11.25" customHeight="1" hidden="1">
      <c r="A168" s="126" t="s">
        <v>345</v>
      </c>
      <c r="B168" s="163" t="s">
        <v>22</v>
      </c>
      <c r="C168" s="141">
        <v>1503</v>
      </c>
      <c r="D168" s="141">
        <v>41210</v>
      </c>
      <c r="E168" s="155">
        <v>287</v>
      </c>
      <c r="F168" s="201">
        <f>SUM(F169)</f>
        <v>0</v>
      </c>
      <c r="G168" s="201">
        <f>SUM(G169)</f>
        <v>0</v>
      </c>
      <c r="H168" s="201"/>
      <c r="I168" s="84"/>
      <c r="J168" s="84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</row>
    <row r="169" spans="1:39" s="8" customFormat="1" ht="11.25" customHeight="1" hidden="1" thickBot="1">
      <c r="A169" s="257" t="s">
        <v>346</v>
      </c>
      <c r="B169" s="161" t="s">
        <v>267</v>
      </c>
      <c r="C169" s="141">
        <v>1503</v>
      </c>
      <c r="D169" s="141">
        <v>41210</v>
      </c>
      <c r="E169" s="155">
        <v>287</v>
      </c>
      <c r="F169" s="197"/>
      <c r="G169" s="197"/>
      <c r="H169" s="171"/>
      <c r="I169" s="77"/>
      <c r="J169" s="77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</row>
    <row r="170" spans="1:39" s="8" customFormat="1" ht="11.25" customHeight="1" hidden="1" thickBot="1">
      <c r="A170" s="122">
        <v>1</v>
      </c>
      <c r="B170" s="114">
        <v>2</v>
      </c>
      <c r="C170" s="95">
        <v>4</v>
      </c>
      <c r="D170" s="117">
        <v>5</v>
      </c>
      <c r="E170" s="95">
        <v>6</v>
      </c>
      <c r="F170" s="99">
        <v>8</v>
      </c>
      <c r="G170" s="99">
        <v>8</v>
      </c>
      <c r="H170" s="261"/>
      <c r="I170" s="100"/>
      <c r="J170" s="100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</row>
    <row r="171" spans="1:39" s="8" customFormat="1" ht="15" customHeight="1">
      <c r="A171" s="128" t="s">
        <v>392</v>
      </c>
      <c r="B171" s="213" t="s">
        <v>197</v>
      </c>
      <c r="C171" s="96">
        <v>1600</v>
      </c>
      <c r="D171" s="96"/>
      <c r="E171" s="138"/>
      <c r="F171" s="198">
        <f>SUM(F172)</f>
        <v>431</v>
      </c>
      <c r="G171" s="198">
        <f>SUM(G172)</f>
        <v>431</v>
      </c>
      <c r="H171" s="198"/>
      <c r="I171" s="292"/>
      <c r="J171" s="292"/>
      <c r="K171" s="107"/>
      <c r="L171" s="107"/>
      <c r="M171" s="118"/>
      <c r="N171" s="118"/>
      <c r="O171" s="118"/>
      <c r="P171" s="118"/>
      <c r="Q171" s="118"/>
      <c r="R171" s="118"/>
      <c r="S171" s="118"/>
      <c r="T171" s="118"/>
      <c r="U171" s="118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</row>
    <row r="172" spans="1:39" s="8" customFormat="1" ht="13.5" customHeight="1">
      <c r="A172" s="128" t="s">
        <v>385</v>
      </c>
      <c r="B172" s="230" t="s">
        <v>404</v>
      </c>
      <c r="C172" s="96">
        <v>1602</v>
      </c>
      <c r="D172" s="96">
        <v>42500</v>
      </c>
      <c r="E172" s="138"/>
      <c r="F172" s="198">
        <f>SUM(F175,F176)</f>
        <v>431</v>
      </c>
      <c r="G172" s="198">
        <f>SUM(G175,G176)</f>
        <v>431</v>
      </c>
      <c r="H172" s="198"/>
      <c r="I172" s="292"/>
      <c r="J172" s="292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</row>
    <row r="173" spans="1:39" s="8" customFormat="1" ht="11.25" customHeight="1">
      <c r="A173" s="126"/>
      <c r="B173" s="225" t="s">
        <v>405</v>
      </c>
      <c r="C173" s="141"/>
      <c r="D173" s="141"/>
      <c r="E173" s="155"/>
      <c r="F173" s="201"/>
      <c r="G173" s="201"/>
      <c r="H173" s="141"/>
      <c r="I173" s="77"/>
      <c r="J173" s="77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</row>
    <row r="174" spans="1:39" s="8" customFormat="1" ht="11.25" customHeight="1" hidden="1">
      <c r="A174" s="126" t="s">
        <v>191</v>
      </c>
      <c r="B174" s="193" t="s">
        <v>270</v>
      </c>
      <c r="C174" s="141">
        <v>1602</v>
      </c>
      <c r="D174" s="141">
        <v>425</v>
      </c>
      <c r="E174" s="155">
        <v>292</v>
      </c>
      <c r="F174" s="201">
        <f>SUM(F175,F176)</f>
        <v>431</v>
      </c>
      <c r="G174" s="201">
        <f>SUM(G175,G176)</f>
        <v>431</v>
      </c>
      <c r="H174" s="201"/>
      <c r="I174" s="84"/>
      <c r="J174" s="84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</row>
    <row r="175" spans="1:39" s="8" customFormat="1" ht="13.5" customHeight="1">
      <c r="A175" s="257" t="s">
        <v>394</v>
      </c>
      <c r="B175" s="315" t="s">
        <v>410</v>
      </c>
      <c r="C175" s="141">
        <v>1602</v>
      </c>
      <c r="D175" s="141">
        <v>42501</v>
      </c>
      <c r="E175" s="155">
        <v>292</v>
      </c>
      <c r="F175" s="201">
        <v>300</v>
      </c>
      <c r="G175" s="201">
        <v>300</v>
      </c>
      <c r="H175" s="141"/>
      <c r="I175" s="77"/>
      <c r="J175" s="77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</row>
    <row r="176" spans="1:39" s="8" customFormat="1" ht="13.5" customHeight="1">
      <c r="A176" s="257" t="s">
        <v>395</v>
      </c>
      <c r="B176" s="315" t="s">
        <v>409</v>
      </c>
      <c r="C176" s="141">
        <v>1602</v>
      </c>
      <c r="D176" s="141">
        <v>42502</v>
      </c>
      <c r="E176" s="155">
        <v>292</v>
      </c>
      <c r="F176" s="197">
        <v>131</v>
      </c>
      <c r="G176" s="197">
        <v>131</v>
      </c>
      <c r="H176" s="171"/>
      <c r="I176" s="77"/>
      <c r="J176" s="77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</row>
    <row r="177" spans="1:39" s="8" customFormat="1" ht="11.25" customHeight="1" hidden="1">
      <c r="A177" s="130"/>
      <c r="B177" s="106"/>
      <c r="C177" s="171"/>
      <c r="D177" s="171"/>
      <c r="E177" s="172"/>
      <c r="F177" s="197"/>
      <c r="G177" s="197"/>
      <c r="H177" s="171"/>
      <c r="I177" s="77"/>
      <c r="J177" s="77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</row>
    <row r="178" spans="1:39" s="8" customFormat="1" ht="11.25" customHeight="1" hidden="1">
      <c r="A178" s="223" t="s">
        <v>412</v>
      </c>
      <c r="B178" s="222" t="s">
        <v>51</v>
      </c>
      <c r="C178" s="180">
        <v>1700</v>
      </c>
      <c r="D178" s="180"/>
      <c r="E178" s="181"/>
      <c r="F178" s="195">
        <f aca="true" t="shared" si="2" ref="F178:G181">SUM(F179)</f>
        <v>0</v>
      </c>
      <c r="G178" s="195">
        <f t="shared" si="2"/>
        <v>0</v>
      </c>
      <c r="H178" s="195"/>
      <c r="I178" s="292"/>
      <c r="J178" s="292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</row>
    <row r="179" spans="1:39" s="8" customFormat="1" ht="11.25" customHeight="1" hidden="1">
      <c r="A179" s="129" t="s">
        <v>413</v>
      </c>
      <c r="B179" s="224" t="s">
        <v>411</v>
      </c>
      <c r="C179" s="102">
        <v>1703</v>
      </c>
      <c r="D179" s="102">
        <v>43400</v>
      </c>
      <c r="E179" s="139"/>
      <c r="F179" s="195">
        <f t="shared" si="2"/>
        <v>0</v>
      </c>
      <c r="G179" s="195">
        <f t="shared" si="2"/>
        <v>0</v>
      </c>
      <c r="H179" s="195"/>
      <c r="I179" s="292"/>
      <c r="J179" s="292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</row>
    <row r="180" spans="1:39" s="8" customFormat="1" ht="11.25" customHeight="1" hidden="1">
      <c r="A180" s="130" t="s">
        <v>414</v>
      </c>
      <c r="B180" s="327" t="s">
        <v>148</v>
      </c>
      <c r="C180" s="171">
        <v>1703</v>
      </c>
      <c r="D180" s="171">
        <v>43401</v>
      </c>
      <c r="E180" s="172">
        <v>253</v>
      </c>
      <c r="F180" s="201">
        <f t="shared" si="2"/>
        <v>0</v>
      </c>
      <c r="G180" s="201">
        <f t="shared" si="2"/>
        <v>0</v>
      </c>
      <c r="H180" s="195"/>
      <c r="I180" s="292"/>
      <c r="J180" s="292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</row>
    <row r="181" spans="1:39" s="8" customFormat="1" ht="11.25" customHeight="1" hidden="1">
      <c r="A181" s="130" t="s">
        <v>193</v>
      </c>
      <c r="B181" s="163" t="s">
        <v>270</v>
      </c>
      <c r="C181" s="171">
        <v>1703</v>
      </c>
      <c r="D181" s="171">
        <v>43401</v>
      </c>
      <c r="E181" s="172">
        <v>314</v>
      </c>
      <c r="F181" s="201">
        <f t="shared" si="2"/>
        <v>0</v>
      </c>
      <c r="G181" s="201">
        <f t="shared" si="2"/>
        <v>0</v>
      </c>
      <c r="H181" s="201"/>
      <c r="I181" s="84"/>
      <c r="J181" s="84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</row>
    <row r="182" spans="1:39" s="8" customFormat="1" ht="11.25" customHeight="1" hidden="1">
      <c r="A182" s="135" t="s">
        <v>277</v>
      </c>
      <c r="B182" s="125" t="s">
        <v>130</v>
      </c>
      <c r="C182" s="142">
        <v>1703</v>
      </c>
      <c r="D182" s="142">
        <v>43401</v>
      </c>
      <c r="E182" s="173">
        <v>314</v>
      </c>
      <c r="F182" s="202">
        <f>SUM(G182,H182,I182,J182,K182,L182,M182,N182,O182,P182,Q182,R182,S182,T182,U182)</f>
        <v>0</v>
      </c>
      <c r="G182" s="202">
        <f>SUM(H182,I182,J182,K182,L182,M182,N182,O182,P182,Q182,R182,S182,T182,U182,V182)</f>
        <v>0</v>
      </c>
      <c r="H182" s="142"/>
      <c r="I182" s="77"/>
      <c r="J182" s="77"/>
      <c r="K182" s="264"/>
      <c r="L182" s="264"/>
      <c r="M182" s="264"/>
      <c r="N182" s="264"/>
      <c r="O182" s="264"/>
      <c r="P182" s="264"/>
      <c r="Q182" s="264"/>
      <c r="R182" s="264"/>
      <c r="S182" s="264"/>
      <c r="T182" s="264"/>
      <c r="U182" s="264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</row>
    <row r="183" spans="1:39" s="8" customFormat="1" ht="11.25" customHeight="1" hidden="1">
      <c r="A183" s="269"/>
      <c r="B183" s="121"/>
      <c r="C183" s="105"/>
      <c r="D183" s="270"/>
      <c r="E183" s="105"/>
      <c r="F183" s="231"/>
      <c r="G183" s="231"/>
      <c r="H183" s="271"/>
      <c r="I183" s="100"/>
      <c r="J183" s="100"/>
      <c r="K183" s="264"/>
      <c r="L183" s="264"/>
      <c r="M183" s="264"/>
      <c r="N183" s="264"/>
      <c r="O183" s="264"/>
      <c r="P183" s="264"/>
      <c r="Q183" s="264"/>
      <c r="R183" s="264"/>
      <c r="S183" s="264"/>
      <c r="T183" s="264"/>
      <c r="U183" s="264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</row>
    <row r="184" spans="1:39" ht="13.5" customHeight="1">
      <c r="A184" s="131" t="s">
        <v>393</v>
      </c>
      <c r="B184" s="110" t="s">
        <v>53</v>
      </c>
      <c r="C184" s="168">
        <v>1800</v>
      </c>
      <c r="D184" s="168"/>
      <c r="E184" s="137"/>
      <c r="F184" s="195">
        <f>SUM(F185)</f>
        <v>1020</v>
      </c>
      <c r="G184" s="195">
        <f>SUM(G185)</f>
        <v>1020</v>
      </c>
      <c r="H184" s="195"/>
      <c r="I184" s="292"/>
      <c r="J184" s="292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</row>
    <row r="185" spans="1:39" ht="13.5" customHeight="1">
      <c r="A185" s="132" t="s">
        <v>406</v>
      </c>
      <c r="B185" s="100" t="s">
        <v>415</v>
      </c>
      <c r="C185" s="102">
        <v>1803</v>
      </c>
      <c r="D185" s="102">
        <v>44600</v>
      </c>
      <c r="E185" s="139">
        <v>323</v>
      </c>
      <c r="F185" s="196">
        <f>SUM(F186,F189,F192,F196,F199,F201)</f>
        <v>1020</v>
      </c>
      <c r="G185" s="196">
        <f>SUM(G186,G189,G192,G196,G199,G201)</f>
        <v>1020</v>
      </c>
      <c r="H185" s="196"/>
      <c r="I185" s="292"/>
      <c r="J185" s="292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</row>
    <row r="186" spans="1:39" ht="13.5" customHeight="1">
      <c r="A186" s="130" t="s">
        <v>407</v>
      </c>
      <c r="B186" s="326" t="s">
        <v>122</v>
      </c>
      <c r="C186" s="141">
        <v>1803</v>
      </c>
      <c r="D186" s="141">
        <v>44601</v>
      </c>
      <c r="E186" s="155">
        <v>323</v>
      </c>
      <c r="F186" s="201">
        <v>110</v>
      </c>
      <c r="G186" s="201">
        <v>110</v>
      </c>
      <c r="H186" s="195"/>
      <c r="I186" s="292"/>
      <c r="J186" s="292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</row>
    <row r="187" spans="1:39" ht="11.25" customHeight="1" hidden="1">
      <c r="A187" s="130" t="s">
        <v>227</v>
      </c>
      <c r="B187" s="124" t="s">
        <v>13</v>
      </c>
      <c r="C187" s="141">
        <v>1803</v>
      </c>
      <c r="D187" s="141">
        <v>44601</v>
      </c>
      <c r="E187" s="155">
        <v>323</v>
      </c>
      <c r="F187" s="201">
        <f>SUM(F188)</f>
        <v>0</v>
      </c>
      <c r="G187" s="201">
        <f>SUM(G188)</f>
        <v>0</v>
      </c>
      <c r="H187" s="201"/>
      <c r="I187" s="84"/>
      <c r="J187" s="84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</row>
    <row r="188" spans="1:39" ht="11.25" customHeight="1" hidden="1">
      <c r="A188" s="115" t="s">
        <v>278</v>
      </c>
      <c r="B188" s="124" t="s">
        <v>269</v>
      </c>
      <c r="C188" s="141">
        <v>1803</v>
      </c>
      <c r="D188" s="141">
        <v>44601</v>
      </c>
      <c r="E188" s="155">
        <v>323</v>
      </c>
      <c r="F188" s="197">
        <f>SUM(G188,H188,I188,J188,K188,L188,M188,N188,O188,P188,Q188,R188,S188,T188,U188)</f>
        <v>0</v>
      </c>
      <c r="G188" s="197">
        <f>SUM(H188,I188,J188,K188,L188,M188,N188,O188,P188,Q188,R188,S188,T188,U188,V188)</f>
        <v>0</v>
      </c>
      <c r="H188" s="190"/>
      <c r="I188" s="76"/>
      <c r="J188" s="76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</row>
    <row r="189" spans="1:39" ht="13.5" customHeight="1">
      <c r="A189" s="130" t="s">
        <v>408</v>
      </c>
      <c r="B189" s="326" t="s">
        <v>149</v>
      </c>
      <c r="C189" s="171">
        <v>1803</v>
      </c>
      <c r="D189" s="171">
        <v>44602</v>
      </c>
      <c r="E189" s="155">
        <v>323</v>
      </c>
      <c r="F189" s="201">
        <v>30</v>
      </c>
      <c r="G189" s="201">
        <v>30</v>
      </c>
      <c r="H189" s="195"/>
      <c r="I189" s="292"/>
      <c r="J189" s="292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</row>
    <row r="190" spans="1:39" ht="11.25" customHeight="1" hidden="1">
      <c r="A190" s="130" t="s">
        <v>228</v>
      </c>
      <c r="B190" s="124" t="s">
        <v>13</v>
      </c>
      <c r="C190" s="141">
        <v>1803</v>
      </c>
      <c r="D190" s="141">
        <v>44602</v>
      </c>
      <c r="E190" s="155">
        <v>323</v>
      </c>
      <c r="F190" s="201">
        <f>SUM(F191)</f>
        <v>0</v>
      </c>
      <c r="G190" s="201">
        <f>SUM(G191)</f>
        <v>0</v>
      </c>
      <c r="H190" s="201"/>
      <c r="I190" s="84"/>
      <c r="J190" s="84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</row>
    <row r="191" spans="1:39" ht="11.25" customHeight="1" hidden="1">
      <c r="A191" s="115" t="s">
        <v>279</v>
      </c>
      <c r="B191" s="124" t="s">
        <v>269</v>
      </c>
      <c r="C191" s="141">
        <v>1803</v>
      </c>
      <c r="D191" s="141">
        <v>44602</v>
      </c>
      <c r="E191" s="155">
        <v>323</v>
      </c>
      <c r="F191" s="197">
        <f>SUM(G191,H191,I191,J191,K191,L191,M191,N191,O191,P191,Q191,R191,S191,T191,U191)</f>
        <v>0</v>
      </c>
      <c r="G191" s="197">
        <f>SUM(H191,I191,J191,K191,L191,M191,N191,O191,P191,Q191,R191,S191,T191,U191,V191)</f>
        <v>0</v>
      </c>
      <c r="H191" s="190"/>
      <c r="I191" s="76"/>
      <c r="J191" s="76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</row>
    <row r="192" spans="1:39" ht="13.5" customHeight="1">
      <c r="A192" s="130" t="s">
        <v>429</v>
      </c>
      <c r="B192" s="326" t="s">
        <v>150</v>
      </c>
      <c r="C192" s="171">
        <v>1803</v>
      </c>
      <c r="D192" s="171">
        <v>44603</v>
      </c>
      <c r="E192" s="155">
        <v>323</v>
      </c>
      <c r="F192" s="201">
        <v>40</v>
      </c>
      <c r="G192" s="201">
        <v>40</v>
      </c>
      <c r="H192" s="195"/>
      <c r="I192" s="292"/>
      <c r="J192" s="292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</row>
    <row r="193" spans="1:39" ht="11.25" customHeight="1" hidden="1">
      <c r="A193" s="130" t="s">
        <v>229</v>
      </c>
      <c r="B193" s="124" t="s">
        <v>13</v>
      </c>
      <c r="C193" s="141">
        <v>1803</v>
      </c>
      <c r="D193" s="141">
        <v>44603</v>
      </c>
      <c r="E193" s="155">
        <v>323</v>
      </c>
      <c r="F193" s="201">
        <f>SUM(F194)</f>
        <v>0</v>
      </c>
      <c r="G193" s="201">
        <f>SUM(G194)</f>
        <v>0</v>
      </c>
      <c r="H193" s="201"/>
      <c r="I193" s="84"/>
      <c r="J193" s="84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</row>
    <row r="194" spans="1:39" ht="11.25" customHeight="1" hidden="1">
      <c r="A194" s="115" t="s">
        <v>280</v>
      </c>
      <c r="B194" s="124" t="s">
        <v>269</v>
      </c>
      <c r="C194" s="141">
        <v>1803</v>
      </c>
      <c r="D194" s="141">
        <v>44603</v>
      </c>
      <c r="E194" s="155">
        <v>323</v>
      </c>
      <c r="F194" s="197">
        <f>SUM(G194,H194,I194,J194,K194,L194,M194,N194,O194,P194,Q194,R194,S194,T194,U194)</f>
        <v>0</v>
      </c>
      <c r="G194" s="197">
        <f>SUM(H194,I194,J194,K194,L194,M194,N194,O194,P194,Q194,R194,S194,T194,U194,V194)</f>
        <v>0</v>
      </c>
      <c r="H194" s="190"/>
      <c r="I194" s="76"/>
      <c r="J194" s="76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</row>
    <row r="195" spans="1:39" ht="11.25" customHeight="1" hidden="1">
      <c r="A195" s="130"/>
      <c r="B195" s="124"/>
      <c r="C195" s="141"/>
      <c r="D195" s="141"/>
      <c r="E195" s="155"/>
      <c r="F195" s="201"/>
      <c r="G195" s="201"/>
      <c r="H195" s="189"/>
      <c r="I195" s="76"/>
      <c r="J195" s="76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</row>
    <row r="196" spans="1:39" ht="13.5" customHeight="1">
      <c r="A196" s="130" t="s">
        <v>430</v>
      </c>
      <c r="B196" s="326" t="s">
        <v>192</v>
      </c>
      <c r="C196" s="171">
        <v>1803</v>
      </c>
      <c r="D196" s="171">
        <v>44604</v>
      </c>
      <c r="E196" s="172">
        <v>323</v>
      </c>
      <c r="F196" s="201">
        <v>320</v>
      </c>
      <c r="G196" s="201">
        <v>320</v>
      </c>
      <c r="H196" s="195"/>
      <c r="I196" s="292"/>
      <c r="J196" s="292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</row>
    <row r="197" spans="1:39" ht="11.25" customHeight="1" hidden="1">
      <c r="A197" s="130" t="s">
        <v>230</v>
      </c>
      <c r="B197" s="124" t="s">
        <v>13</v>
      </c>
      <c r="C197" s="141">
        <v>1803</v>
      </c>
      <c r="D197" s="141">
        <v>44604</v>
      </c>
      <c r="E197" s="155">
        <v>323</v>
      </c>
      <c r="F197" s="201">
        <f>SUM(F198)</f>
        <v>0</v>
      </c>
      <c r="G197" s="201">
        <f>SUM(G198)</f>
        <v>0</v>
      </c>
      <c r="H197" s="201"/>
      <c r="I197" s="84"/>
      <c r="J197" s="84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</row>
    <row r="198" spans="1:39" ht="11.25" customHeight="1" hidden="1">
      <c r="A198" s="135" t="s">
        <v>281</v>
      </c>
      <c r="B198" s="124" t="s">
        <v>130</v>
      </c>
      <c r="C198" s="140">
        <v>1803</v>
      </c>
      <c r="D198" s="140">
        <v>44604</v>
      </c>
      <c r="E198" s="76">
        <v>323</v>
      </c>
      <c r="F198" s="202">
        <f>SUM(G198,H198,I198,J198,K198,L198,M198,N198,O198,P198,Q198,R198,S198,T198,U198)</f>
        <v>0</v>
      </c>
      <c r="G198" s="202">
        <f>SUM(H198,I198,J198,K198,L198,M198,N198,O198,P198,Q198,R198,S198,T198,U198,V198)</f>
        <v>0</v>
      </c>
      <c r="H198" s="142"/>
      <c r="I198" s="77"/>
      <c r="J198" s="77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</row>
    <row r="199" spans="1:39" ht="13.5" customHeight="1">
      <c r="A199" s="127" t="s">
        <v>431</v>
      </c>
      <c r="B199" s="356" t="s">
        <v>425</v>
      </c>
      <c r="C199" s="142">
        <v>1803</v>
      </c>
      <c r="D199" s="350">
        <v>44605</v>
      </c>
      <c r="E199" s="191">
        <v>323</v>
      </c>
      <c r="F199" s="202">
        <v>400</v>
      </c>
      <c r="G199" s="334">
        <v>400</v>
      </c>
      <c r="H199" s="142"/>
      <c r="I199" s="77"/>
      <c r="J199" s="77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</row>
    <row r="200" spans="1:39" ht="13.5" customHeight="1">
      <c r="A200" s="132"/>
      <c r="B200" s="357" t="s">
        <v>426</v>
      </c>
      <c r="C200" s="141"/>
      <c r="D200" s="351"/>
      <c r="E200" s="189"/>
      <c r="F200" s="201"/>
      <c r="G200" s="258"/>
      <c r="H200" s="141"/>
      <c r="I200" s="77"/>
      <c r="J200" s="77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</row>
    <row r="201" spans="1:39" ht="13.5" customHeight="1">
      <c r="A201" s="127" t="s">
        <v>432</v>
      </c>
      <c r="B201" s="356" t="s">
        <v>427</v>
      </c>
      <c r="C201" s="142">
        <v>1803</v>
      </c>
      <c r="D201" s="350">
        <v>44606</v>
      </c>
      <c r="E201" s="191">
        <v>323</v>
      </c>
      <c r="F201" s="202">
        <v>120</v>
      </c>
      <c r="G201" s="334">
        <v>120</v>
      </c>
      <c r="H201" s="142"/>
      <c r="I201" s="77"/>
      <c r="J201" s="77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</row>
    <row r="202" spans="1:39" ht="13.5" customHeight="1">
      <c r="A202" s="131"/>
      <c r="B202" s="357" t="s">
        <v>428</v>
      </c>
      <c r="C202" s="352"/>
      <c r="D202" s="353"/>
      <c r="E202" s="352"/>
      <c r="F202" s="352"/>
      <c r="G202" s="354"/>
      <c r="H202" s="355"/>
      <c r="I202" s="77"/>
      <c r="J202" s="77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</row>
    <row r="203" spans="1:39" ht="13.5" customHeight="1">
      <c r="A203" s="131" t="s">
        <v>412</v>
      </c>
      <c r="B203" s="110" t="s">
        <v>38</v>
      </c>
      <c r="C203" s="168">
        <v>3000</v>
      </c>
      <c r="D203" s="168"/>
      <c r="E203" s="137"/>
      <c r="F203" s="195">
        <f>SUM(F205,F210,F215)</f>
        <v>2805</v>
      </c>
      <c r="G203" s="195">
        <f>SUM(G205,G210,G215)</f>
        <v>2805</v>
      </c>
      <c r="H203" s="195"/>
      <c r="I203" s="292"/>
      <c r="J203" s="292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</row>
    <row r="204" spans="1:39" ht="11.25" customHeight="1" hidden="1">
      <c r="A204" s="134"/>
      <c r="B204" s="176"/>
      <c r="C204" s="171"/>
      <c r="D204" s="171"/>
      <c r="E204" s="172"/>
      <c r="F204" s="197"/>
      <c r="G204" s="197"/>
      <c r="H204" s="102"/>
      <c r="I204" s="79"/>
      <c r="J204" s="79"/>
      <c r="K204" s="108"/>
      <c r="L204" s="108"/>
      <c r="M204" s="108"/>
      <c r="N204" s="108"/>
      <c r="O204" s="108"/>
      <c r="P204" s="107"/>
      <c r="Q204" s="107"/>
      <c r="R204" s="107"/>
      <c r="S204" s="107"/>
      <c r="T204" s="107"/>
      <c r="U204" s="10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</row>
    <row r="205" spans="1:39" ht="13.5" customHeight="1">
      <c r="A205" s="129" t="s">
        <v>413</v>
      </c>
      <c r="B205" s="224" t="s">
        <v>29</v>
      </c>
      <c r="C205" s="102">
        <v>3001</v>
      </c>
      <c r="D205" s="102">
        <v>51000</v>
      </c>
      <c r="E205" s="139"/>
      <c r="F205" s="196">
        <f>SUM(F207)</f>
        <v>270</v>
      </c>
      <c r="G205" s="196">
        <f>SUM(G207)</f>
        <v>270</v>
      </c>
      <c r="H205" s="196"/>
      <c r="I205" s="292"/>
      <c r="J205" s="292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</row>
    <row r="206" spans="1:39" ht="11.25" customHeight="1" hidden="1">
      <c r="A206" s="129"/>
      <c r="B206" s="121"/>
      <c r="C206" s="102"/>
      <c r="D206" s="102"/>
      <c r="E206" s="139"/>
      <c r="F206" s="196"/>
      <c r="G206" s="196"/>
      <c r="H206" s="196"/>
      <c r="I206" s="292"/>
      <c r="J206" s="292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</row>
    <row r="207" spans="1:39" ht="13.5" customHeight="1">
      <c r="A207" s="130" t="s">
        <v>414</v>
      </c>
      <c r="B207" s="327" t="s">
        <v>418</v>
      </c>
      <c r="C207" s="171">
        <v>3001</v>
      </c>
      <c r="D207" s="171">
        <v>51001</v>
      </c>
      <c r="E207" s="172">
        <v>397</v>
      </c>
      <c r="F207" s="197">
        <v>270</v>
      </c>
      <c r="G207" s="197">
        <v>270</v>
      </c>
      <c r="H207" s="197"/>
      <c r="I207" s="84"/>
      <c r="J207" s="84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</row>
    <row r="208" spans="1:39" ht="11.25" customHeight="1" hidden="1">
      <c r="A208" s="115" t="s">
        <v>273</v>
      </c>
      <c r="B208" s="124" t="s">
        <v>130</v>
      </c>
      <c r="C208" s="171">
        <v>3001</v>
      </c>
      <c r="D208" s="171">
        <v>51001</v>
      </c>
      <c r="E208" s="172">
        <v>397</v>
      </c>
      <c r="F208" s="197">
        <f>SUM(G208,H208,I208,J208,K208,L208,M208,N208,O208,P208,Q208,R208,S208,T208,U208)</f>
        <v>0</v>
      </c>
      <c r="G208" s="197">
        <f>SUM(H208,I208,J208,K208,L208,M208,N208,O208,P208,Q208,R208,S208,T208,U208,V208)</f>
        <v>0</v>
      </c>
      <c r="H208" s="141"/>
      <c r="I208" s="77"/>
      <c r="J208" s="77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</row>
    <row r="209" spans="1:39" ht="11.25" customHeight="1" hidden="1">
      <c r="A209" s="130"/>
      <c r="B209" s="124"/>
      <c r="C209" s="141"/>
      <c r="D209" s="141"/>
      <c r="E209" s="155"/>
      <c r="F209" s="197"/>
      <c r="G209" s="197"/>
      <c r="H209" s="141"/>
      <c r="I209" s="77"/>
      <c r="J209" s="77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</row>
    <row r="210" spans="1:39" ht="11.25" customHeight="1" hidden="1">
      <c r="A210" s="129" t="s">
        <v>416</v>
      </c>
      <c r="B210" s="224" t="s">
        <v>417</v>
      </c>
      <c r="C210" s="102">
        <v>3002</v>
      </c>
      <c r="D210" s="102">
        <v>51100</v>
      </c>
      <c r="E210" s="139"/>
      <c r="F210" s="196">
        <f>SUM(F212)</f>
        <v>0</v>
      </c>
      <c r="G210" s="196">
        <f>SUM(G212)</f>
        <v>0</v>
      </c>
      <c r="H210" s="196"/>
      <c r="I210" s="292"/>
      <c r="J210" s="292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</row>
    <row r="211" spans="1:39" ht="11.25" customHeight="1" hidden="1">
      <c r="A211" s="129"/>
      <c r="B211" s="121"/>
      <c r="C211" s="102"/>
      <c r="D211" s="102"/>
      <c r="E211" s="139"/>
      <c r="F211" s="196"/>
      <c r="G211" s="196"/>
      <c r="H211" s="196"/>
      <c r="I211" s="292"/>
      <c r="J211" s="292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</row>
    <row r="212" spans="1:39" ht="11.25" customHeight="1" hidden="1">
      <c r="A212" s="130" t="s">
        <v>231</v>
      </c>
      <c r="B212" s="327" t="s">
        <v>198</v>
      </c>
      <c r="C212" s="171">
        <v>3002</v>
      </c>
      <c r="D212" s="171">
        <v>51101</v>
      </c>
      <c r="E212" s="172">
        <v>394</v>
      </c>
      <c r="F212" s="197">
        <f>SUM(F213)</f>
        <v>0</v>
      </c>
      <c r="G212" s="197">
        <f>SUM(G213)</f>
        <v>0</v>
      </c>
      <c r="H212" s="197"/>
      <c r="I212" s="84"/>
      <c r="J212" s="84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</row>
    <row r="213" spans="1:39" ht="11.25" customHeight="1" hidden="1">
      <c r="A213" s="115" t="s">
        <v>272</v>
      </c>
      <c r="B213" s="124" t="s">
        <v>130</v>
      </c>
      <c r="C213" s="171">
        <v>3002</v>
      </c>
      <c r="D213" s="171">
        <v>51101</v>
      </c>
      <c r="E213" s="172">
        <v>394</v>
      </c>
      <c r="F213" s="197">
        <f>SUM(G213,H213,I213,J213,K213,L213,M213,N213,O213,P213,Q213,R213,S213,T213,U213)</f>
        <v>0</v>
      </c>
      <c r="G213" s="197">
        <f>SUM(H213,I213,J213,K213,L213,M213,N213,O213,P213,Q213,R213,S213,T213,U213,V213)</f>
        <v>0</v>
      </c>
      <c r="H213" s="141"/>
      <c r="I213" s="77"/>
      <c r="J213" s="77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</row>
    <row r="214" spans="1:39" ht="11.25" customHeight="1" hidden="1">
      <c r="A214" s="136"/>
      <c r="B214" s="103"/>
      <c r="C214" s="141"/>
      <c r="D214" s="141"/>
      <c r="E214" s="155"/>
      <c r="F214" s="197"/>
      <c r="G214" s="197"/>
      <c r="H214" s="141"/>
      <c r="I214" s="77"/>
      <c r="J214" s="77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</row>
    <row r="215" spans="1:39" ht="13.5" customHeight="1">
      <c r="A215" s="128" t="s">
        <v>433</v>
      </c>
      <c r="B215" s="230" t="s">
        <v>154</v>
      </c>
      <c r="C215" s="102">
        <v>3004</v>
      </c>
      <c r="D215" s="102">
        <v>51500</v>
      </c>
      <c r="E215" s="139"/>
      <c r="F215" s="196">
        <f>SUM(F219,F226,F232,F238,F244,F250,F257,F265,F282,F292,F296,F302,F306)</f>
        <v>2535</v>
      </c>
      <c r="G215" s="196">
        <f>SUM(G219,G226,G232,G238,G244,G250,G257,G265,G282,G292,G296,G302,G306)</f>
        <v>2535</v>
      </c>
      <c r="H215" s="196"/>
      <c r="I215" s="292"/>
      <c r="J215" s="292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</row>
    <row r="216" spans="1:39" ht="13.5" customHeight="1" hidden="1">
      <c r="A216" s="128"/>
      <c r="B216" s="231"/>
      <c r="C216" s="102"/>
      <c r="D216" s="102"/>
      <c r="E216" s="139"/>
      <c r="F216" s="196"/>
      <c r="G216" s="196"/>
      <c r="H216" s="102"/>
      <c r="I216" s="79"/>
      <c r="J216" s="79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</row>
    <row r="217" spans="1:39" ht="11.25" customHeight="1" hidden="1">
      <c r="A217" s="128" t="s">
        <v>232</v>
      </c>
      <c r="B217" s="220" t="s">
        <v>206</v>
      </c>
      <c r="C217" s="179" t="s">
        <v>199</v>
      </c>
      <c r="D217" s="166">
        <v>515</v>
      </c>
      <c r="E217" s="165"/>
      <c r="F217" s="200">
        <f>SUM(F219)</f>
        <v>800</v>
      </c>
      <c r="G217" s="200">
        <f>SUM(G219)</f>
        <v>800</v>
      </c>
      <c r="H217" s="200"/>
      <c r="I217" s="292"/>
      <c r="J217" s="292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</row>
    <row r="218" spans="1:39" ht="11.25" customHeight="1" hidden="1">
      <c r="A218" s="131"/>
      <c r="B218" s="221" t="s">
        <v>239</v>
      </c>
      <c r="C218" s="279"/>
      <c r="D218" s="168"/>
      <c r="E218" s="167"/>
      <c r="F218" s="195"/>
      <c r="G218" s="195"/>
      <c r="H218" s="188"/>
      <c r="I218" s="78"/>
      <c r="J218" s="78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</row>
    <row r="219" spans="1:39" ht="13.5" customHeight="1">
      <c r="A219" s="127" t="s">
        <v>434</v>
      </c>
      <c r="B219" s="329" t="s">
        <v>151</v>
      </c>
      <c r="C219" s="142">
        <v>3004</v>
      </c>
      <c r="D219" s="142">
        <v>51501</v>
      </c>
      <c r="E219" s="173">
        <v>397</v>
      </c>
      <c r="F219" s="203">
        <v>800</v>
      </c>
      <c r="G219" s="203">
        <v>800</v>
      </c>
      <c r="H219" s="200"/>
      <c r="I219" s="292"/>
      <c r="J219" s="292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</row>
    <row r="220" spans="1:39" ht="13.5" customHeight="1">
      <c r="A220" s="126"/>
      <c r="B220" s="325" t="s">
        <v>207</v>
      </c>
      <c r="C220" s="141"/>
      <c r="D220" s="141"/>
      <c r="E220" s="155"/>
      <c r="F220" s="201"/>
      <c r="G220" s="201"/>
      <c r="H220" s="168"/>
      <c r="I220" s="79"/>
      <c r="J220" s="79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</row>
    <row r="221" spans="1:39" ht="11.25" customHeight="1" hidden="1">
      <c r="A221" s="127" t="s">
        <v>282</v>
      </c>
      <c r="B221" s="124" t="s">
        <v>22</v>
      </c>
      <c r="C221" s="141">
        <v>3004</v>
      </c>
      <c r="D221" s="141">
        <v>51501</v>
      </c>
      <c r="E221" s="155">
        <v>397</v>
      </c>
      <c r="F221" s="197">
        <f>SUM(F222)</f>
        <v>0</v>
      </c>
      <c r="G221" s="197">
        <f>SUM(G222)</f>
        <v>0</v>
      </c>
      <c r="H221" s="197"/>
      <c r="I221" s="84"/>
      <c r="J221" s="84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</row>
    <row r="222" spans="1:39" ht="11.25" customHeight="1" hidden="1">
      <c r="A222" s="135" t="s">
        <v>339</v>
      </c>
      <c r="B222" s="124" t="s">
        <v>267</v>
      </c>
      <c r="C222" s="141">
        <v>3004</v>
      </c>
      <c r="D222" s="141">
        <v>51501</v>
      </c>
      <c r="E222" s="155">
        <v>397</v>
      </c>
      <c r="F222" s="201">
        <f>SUM(G222,H222,I222,J222,K222,L222,M222,N222,O222,P222,Q222,R222,S222,T222,U222)</f>
        <v>0</v>
      </c>
      <c r="G222" s="201">
        <f>SUM(H222,I222,J222,K222,L222,M222,N222,O222,P222,Q222,R222,S222,T222,U222,V222)</f>
        <v>0</v>
      </c>
      <c r="H222" s="141"/>
      <c r="I222" s="77"/>
      <c r="J222" s="77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</row>
    <row r="223" spans="1:39" ht="11.25" customHeight="1" hidden="1">
      <c r="A223" s="130"/>
      <c r="B223" s="124"/>
      <c r="C223" s="171"/>
      <c r="D223" s="171"/>
      <c r="E223" s="172"/>
      <c r="F223" s="202"/>
      <c r="G223" s="202"/>
      <c r="H223" s="141"/>
      <c r="I223" s="77"/>
      <c r="J223" s="77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</row>
    <row r="224" spans="1:39" ht="11.25" customHeight="1" hidden="1">
      <c r="A224" s="127" t="s">
        <v>233</v>
      </c>
      <c r="B224" s="330" t="s">
        <v>202</v>
      </c>
      <c r="C224" s="285" t="s">
        <v>199</v>
      </c>
      <c r="D224" s="140">
        <v>515</v>
      </c>
      <c r="E224" s="151"/>
      <c r="F224" s="202">
        <f>SUM(F226)</f>
        <v>514</v>
      </c>
      <c r="G224" s="202">
        <f>SUM(G226)</f>
        <v>514</v>
      </c>
      <c r="H224" s="200"/>
      <c r="I224" s="292"/>
      <c r="J224" s="292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</row>
    <row r="225" spans="1:39" ht="11.25" customHeight="1" hidden="1">
      <c r="A225" s="126"/>
      <c r="B225" s="331" t="s">
        <v>239</v>
      </c>
      <c r="C225" s="183"/>
      <c r="D225" s="141"/>
      <c r="E225" s="239"/>
      <c r="F225" s="201"/>
      <c r="G225" s="201"/>
      <c r="H225" s="188"/>
      <c r="I225" s="78"/>
      <c r="J225" s="7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</row>
    <row r="226" spans="1:39" ht="13.5" customHeight="1">
      <c r="A226" s="127" t="s">
        <v>435</v>
      </c>
      <c r="B226" s="299" t="s">
        <v>443</v>
      </c>
      <c r="C226" s="171">
        <v>3004</v>
      </c>
      <c r="D226" s="171">
        <v>51502</v>
      </c>
      <c r="E226" s="173">
        <v>397</v>
      </c>
      <c r="F226" s="201">
        <v>514</v>
      </c>
      <c r="G226" s="201">
        <v>514</v>
      </c>
      <c r="H226" s="195"/>
      <c r="I226" s="292"/>
      <c r="J226" s="292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</row>
    <row r="227" spans="1:39" ht="11.25" customHeight="1" hidden="1">
      <c r="A227" s="127" t="s">
        <v>434</v>
      </c>
      <c r="B227" s="124" t="s">
        <v>22</v>
      </c>
      <c r="C227" s="141">
        <v>3004</v>
      </c>
      <c r="D227" s="141">
        <v>51502</v>
      </c>
      <c r="E227" s="173">
        <v>397</v>
      </c>
      <c r="F227" s="197">
        <f>SUM(F228)</f>
        <v>0</v>
      </c>
      <c r="G227" s="197">
        <f>SUM(G228)</f>
        <v>0</v>
      </c>
      <c r="H227" s="197"/>
      <c r="I227" s="84"/>
      <c r="J227" s="84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</row>
    <row r="228" spans="1:39" ht="11.25" customHeight="1" hidden="1">
      <c r="A228" s="127" t="s">
        <v>434</v>
      </c>
      <c r="B228" s="124" t="s">
        <v>267</v>
      </c>
      <c r="C228" s="280" t="s">
        <v>199</v>
      </c>
      <c r="D228" s="171">
        <v>51502</v>
      </c>
      <c r="E228" s="173">
        <v>397</v>
      </c>
      <c r="F228" s="197">
        <f>SUM(G228,H228,I228,J228,K228,L228,M228,N228,O228,P228,Q228,R228,S228,T228,U228)</f>
        <v>0</v>
      </c>
      <c r="G228" s="197">
        <f>SUM(H228,I228,J228,K228,L228,M228,N228,O228,P228,Q228,R228,S228,T228,U228,V228)</f>
        <v>0</v>
      </c>
      <c r="H228" s="141"/>
      <c r="I228" s="77"/>
      <c r="J228" s="77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</row>
    <row r="229" spans="1:39" ht="11.25" customHeight="1" hidden="1">
      <c r="A229" s="127" t="s">
        <v>434</v>
      </c>
      <c r="B229" s="124"/>
      <c r="C229" s="171"/>
      <c r="D229" s="171"/>
      <c r="E229" s="173">
        <v>397</v>
      </c>
      <c r="F229" s="197"/>
      <c r="G229" s="197"/>
      <c r="H229" s="141"/>
      <c r="I229" s="77"/>
      <c r="J229" s="77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</row>
    <row r="230" spans="1:39" ht="11.25" customHeight="1" hidden="1">
      <c r="A230" s="127" t="s">
        <v>434</v>
      </c>
      <c r="B230" s="330" t="s">
        <v>201</v>
      </c>
      <c r="C230" s="285" t="s">
        <v>199</v>
      </c>
      <c r="D230" s="140">
        <v>515</v>
      </c>
      <c r="E230" s="173">
        <v>397</v>
      </c>
      <c r="F230" s="203">
        <f>SUM(F232)</f>
        <v>110</v>
      </c>
      <c r="G230" s="203">
        <f>SUM(G232)</f>
        <v>110</v>
      </c>
      <c r="H230" s="200"/>
      <c r="I230" s="292"/>
      <c r="J230" s="292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</row>
    <row r="231" spans="1:39" ht="11.25" customHeight="1" hidden="1">
      <c r="A231" s="127" t="s">
        <v>434</v>
      </c>
      <c r="B231" s="331" t="s">
        <v>240</v>
      </c>
      <c r="C231" s="183"/>
      <c r="D231" s="141"/>
      <c r="E231" s="173">
        <v>397</v>
      </c>
      <c r="F231" s="201"/>
      <c r="G231" s="201"/>
      <c r="H231" s="188"/>
      <c r="I231" s="78"/>
      <c r="J231" s="78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</row>
    <row r="232" spans="1:39" ht="13.5" customHeight="1">
      <c r="A232" s="127" t="s">
        <v>436</v>
      </c>
      <c r="B232" s="299" t="s">
        <v>210</v>
      </c>
      <c r="C232" s="171">
        <v>3004</v>
      </c>
      <c r="D232" s="171">
        <v>51503</v>
      </c>
      <c r="E232" s="173">
        <v>397</v>
      </c>
      <c r="F232" s="201">
        <v>110</v>
      </c>
      <c r="G232" s="201">
        <v>110</v>
      </c>
      <c r="H232" s="195"/>
      <c r="I232" s="292"/>
      <c r="J232" s="292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</row>
    <row r="233" spans="1:39" ht="11.25" customHeight="1" hidden="1">
      <c r="A233" s="127" t="s">
        <v>434</v>
      </c>
      <c r="B233" s="106" t="s">
        <v>22</v>
      </c>
      <c r="C233" s="141">
        <v>3004</v>
      </c>
      <c r="D233" s="141">
        <v>51503</v>
      </c>
      <c r="E233" s="173">
        <v>397</v>
      </c>
      <c r="F233" s="197">
        <f>SUM(F234)</f>
        <v>0</v>
      </c>
      <c r="G233" s="197">
        <f>SUM(G234)</f>
        <v>0</v>
      </c>
      <c r="H233" s="197"/>
      <c r="I233" s="84"/>
      <c r="J233" s="84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</row>
    <row r="234" spans="1:39" ht="11.25" customHeight="1" hidden="1">
      <c r="A234" s="127" t="s">
        <v>434</v>
      </c>
      <c r="B234" s="106" t="s">
        <v>267</v>
      </c>
      <c r="C234" s="280" t="s">
        <v>199</v>
      </c>
      <c r="D234" s="171">
        <v>51503</v>
      </c>
      <c r="E234" s="173">
        <v>397</v>
      </c>
      <c r="F234" s="197">
        <f>SUM(G234,H234,I234,J234,K234,L234,M234,N234,O234,P234,Q234,R234,S234,T234,U234)</f>
        <v>0</v>
      </c>
      <c r="G234" s="197">
        <f>SUM(H234,I234,J234,K234,L234,M234,N234,O234,P234,Q234,R234,S234,T234,U234,V234)</f>
        <v>0</v>
      </c>
      <c r="H234" s="171"/>
      <c r="I234" s="77"/>
      <c r="J234" s="7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</row>
    <row r="235" spans="1:39" ht="11.25" customHeight="1" hidden="1">
      <c r="A235" s="127" t="s">
        <v>434</v>
      </c>
      <c r="B235" s="299"/>
      <c r="C235" s="171"/>
      <c r="D235" s="171"/>
      <c r="E235" s="173">
        <v>397</v>
      </c>
      <c r="F235" s="201"/>
      <c r="G235" s="201"/>
      <c r="H235" s="188"/>
      <c r="I235" s="78"/>
      <c r="J235" s="7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</row>
    <row r="236" spans="1:39" ht="11.25" customHeight="1" hidden="1">
      <c r="A236" s="127" t="s">
        <v>434</v>
      </c>
      <c r="B236" s="330" t="s">
        <v>203</v>
      </c>
      <c r="C236" s="285" t="s">
        <v>199</v>
      </c>
      <c r="D236" s="140">
        <v>515</v>
      </c>
      <c r="E236" s="173">
        <v>397</v>
      </c>
      <c r="F236" s="203">
        <f>SUM(F238)</f>
        <v>30</v>
      </c>
      <c r="G236" s="203">
        <f>SUM(G238)</f>
        <v>30</v>
      </c>
      <c r="H236" s="200"/>
      <c r="I236" s="292"/>
      <c r="J236" s="292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</row>
    <row r="237" spans="1:39" ht="11.25" customHeight="1" hidden="1">
      <c r="A237" s="127" t="s">
        <v>434</v>
      </c>
      <c r="B237" s="331" t="s">
        <v>241</v>
      </c>
      <c r="C237" s="183"/>
      <c r="D237" s="141"/>
      <c r="E237" s="173">
        <v>397</v>
      </c>
      <c r="F237" s="201"/>
      <c r="G237" s="201"/>
      <c r="H237" s="188"/>
      <c r="I237" s="78"/>
      <c r="J237" s="78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</row>
    <row r="238" spans="1:39" ht="13.5" customHeight="1">
      <c r="A238" s="127" t="s">
        <v>437</v>
      </c>
      <c r="B238" s="299" t="s">
        <v>208</v>
      </c>
      <c r="C238" s="171">
        <v>3004</v>
      </c>
      <c r="D238" s="171">
        <v>51504</v>
      </c>
      <c r="E238" s="173">
        <v>397</v>
      </c>
      <c r="F238" s="201">
        <v>30</v>
      </c>
      <c r="G238" s="201">
        <v>30</v>
      </c>
      <c r="H238" s="195"/>
      <c r="I238" s="292"/>
      <c r="J238" s="292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</row>
    <row r="239" spans="1:39" ht="11.25" customHeight="1" hidden="1">
      <c r="A239" s="127" t="s">
        <v>434</v>
      </c>
      <c r="B239" s="106" t="s">
        <v>22</v>
      </c>
      <c r="C239" s="141">
        <v>3004</v>
      </c>
      <c r="D239" s="141">
        <v>51504</v>
      </c>
      <c r="E239" s="173">
        <v>397</v>
      </c>
      <c r="F239" s="197">
        <f>SUM(F240)</f>
        <v>0</v>
      </c>
      <c r="G239" s="197">
        <f>SUM(G240)</f>
        <v>0</v>
      </c>
      <c r="H239" s="197"/>
      <c r="I239" s="84"/>
      <c r="J239" s="84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</row>
    <row r="240" spans="1:39" ht="11.25" customHeight="1" hidden="1">
      <c r="A240" s="127" t="s">
        <v>434</v>
      </c>
      <c r="B240" s="106" t="s">
        <v>267</v>
      </c>
      <c r="C240" s="280" t="s">
        <v>199</v>
      </c>
      <c r="D240" s="171">
        <v>51504</v>
      </c>
      <c r="E240" s="173">
        <v>397</v>
      </c>
      <c r="F240" s="197">
        <f>SUM(G240,H240,I240,J240,K240,L240,M240,N240,O240,P240,Q240,R240,S240,T240,U240)</f>
        <v>0</v>
      </c>
      <c r="G240" s="197">
        <f>SUM(H240,I240,J240,K240,L240,M240,N240,O240,P240,Q240,R240,S240,T240,U240,V240)</f>
        <v>0</v>
      </c>
      <c r="H240" s="171"/>
      <c r="I240" s="77"/>
      <c r="J240" s="77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</row>
    <row r="241" spans="1:39" ht="11.25" customHeight="1" hidden="1">
      <c r="A241" s="127" t="s">
        <v>434</v>
      </c>
      <c r="B241" s="328"/>
      <c r="C241" s="183"/>
      <c r="D241" s="141"/>
      <c r="E241" s="173">
        <v>397</v>
      </c>
      <c r="F241" s="197"/>
      <c r="G241" s="197"/>
      <c r="H241" s="141"/>
      <c r="I241" s="77"/>
      <c r="J241" s="77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</row>
    <row r="242" spans="1:39" ht="11.25" customHeight="1" hidden="1">
      <c r="A242" s="127" t="s">
        <v>434</v>
      </c>
      <c r="B242" s="330" t="s">
        <v>204</v>
      </c>
      <c r="C242" s="285" t="s">
        <v>199</v>
      </c>
      <c r="D242" s="140">
        <v>515</v>
      </c>
      <c r="E242" s="173">
        <v>397</v>
      </c>
      <c r="F242" s="203">
        <f>SUM(F244)</f>
        <v>100</v>
      </c>
      <c r="G242" s="203">
        <f>SUM(G244)</f>
        <v>100</v>
      </c>
      <c r="H242" s="200"/>
      <c r="I242" s="292"/>
      <c r="J242" s="292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</row>
    <row r="243" spans="1:39" ht="11.25" customHeight="1" hidden="1">
      <c r="A243" s="127" t="s">
        <v>434</v>
      </c>
      <c r="B243" s="331" t="s">
        <v>240</v>
      </c>
      <c r="C243" s="183"/>
      <c r="D243" s="141"/>
      <c r="E243" s="173">
        <v>397</v>
      </c>
      <c r="F243" s="201"/>
      <c r="G243" s="201"/>
      <c r="H243" s="188"/>
      <c r="I243" s="78"/>
      <c r="J243" s="78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</row>
    <row r="244" spans="1:39" ht="13.5" customHeight="1">
      <c r="A244" s="127" t="s">
        <v>438</v>
      </c>
      <c r="B244" s="299" t="s">
        <v>211</v>
      </c>
      <c r="C244" s="171">
        <v>3004</v>
      </c>
      <c r="D244" s="171">
        <v>51505</v>
      </c>
      <c r="E244" s="173">
        <v>397</v>
      </c>
      <c r="F244" s="201">
        <v>100</v>
      </c>
      <c r="G244" s="201">
        <v>100</v>
      </c>
      <c r="H244" s="195"/>
      <c r="I244" s="292"/>
      <c r="J244" s="292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</row>
    <row r="245" spans="1:39" ht="11.25" customHeight="1" hidden="1">
      <c r="A245" s="127" t="s">
        <v>434</v>
      </c>
      <c r="B245" s="106" t="s">
        <v>22</v>
      </c>
      <c r="C245" s="141">
        <v>3004</v>
      </c>
      <c r="D245" s="141">
        <v>51505</v>
      </c>
      <c r="E245" s="173">
        <v>397</v>
      </c>
      <c r="F245" s="197">
        <f>SUM(F246)</f>
        <v>0</v>
      </c>
      <c r="G245" s="197">
        <f>SUM(G246)</f>
        <v>0</v>
      </c>
      <c r="H245" s="197"/>
      <c r="I245" s="84"/>
      <c r="J245" s="84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</row>
    <row r="246" spans="1:39" ht="11.25" customHeight="1" hidden="1">
      <c r="A246" s="127" t="s">
        <v>434</v>
      </c>
      <c r="B246" s="106" t="s">
        <v>267</v>
      </c>
      <c r="C246" s="280" t="s">
        <v>199</v>
      </c>
      <c r="D246" s="171">
        <v>51505</v>
      </c>
      <c r="E246" s="173">
        <v>397</v>
      </c>
      <c r="F246" s="197">
        <f>SUM(G246,H246,I246,J246,K246,L246,M246,N246,O246,P246,Q246,R246,S246,T246,U246)</f>
        <v>0</v>
      </c>
      <c r="G246" s="197">
        <f>SUM(H246,I246,J246,K246,L246,M246,N246,O246,P246,Q246,R246,S246,T246,U246,V246)</f>
        <v>0</v>
      </c>
      <c r="H246" s="171"/>
      <c r="I246" s="77"/>
      <c r="J246" s="77"/>
      <c r="K246" s="266"/>
      <c r="L246" s="266"/>
      <c r="M246" s="266"/>
      <c r="N246" s="266"/>
      <c r="O246" s="266"/>
      <c r="P246" s="266"/>
      <c r="Q246" s="266"/>
      <c r="R246" s="266"/>
      <c r="S246" s="266"/>
      <c r="T246" s="266"/>
      <c r="U246" s="266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</row>
    <row r="247" spans="1:39" ht="11.25" customHeight="1" hidden="1">
      <c r="A247" s="127" t="s">
        <v>434</v>
      </c>
      <c r="B247" s="193"/>
      <c r="C247" s="141"/>
      <c r="D247" s="183"/>
      <c r="E247" s="173">
        <v>397</v>
      </c>
      <c r="F247" s="197"/>
      <c r="G247" s="197"/>
      <c r="H247" s="171"/>
      <c r="I247" s="77"/>
      <c r="J247" s="77"/>
      <c r="K247" s="266"/>
      <c r="L247" s="266"/>
      <c r="M247" s="266"/>
      <c r="N247" s="266"/>
      <c r="O247" s="266"/>
      <c r="P247" s="266"/>
      <c r="Q247" s="266"/>
      <c r="R247" s="266"/>
      <c r="S247" s="266"/>
      <c r="T247" s="266"/>
      <c r="U247" s="266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</row>
    <row r="248" spans="1:39" ht="11.25" customHeight="1" hidden="1">
      <c r="A248" s="127" t="s">
        <v>434</v>
      </c>
      <c r="B248" s="330" t="s">
        <v>205</v>
      </c>
      <c r="C248" s="285" t="s">
        <v>199</v>
      </c>
      <c r="D248" s="140">
        <v>515</v>
      </c>
      <c r="E248" s="173">
        <v>397</v>
      </c>
      <c r="F248" s="203">
        <f>SUM(F250)</f>
        <v>120</v>
      </c>
      <c r="G248" s="203">
        <f>SUM(G250)</f>
        <v>120</v>
      </c>
      <c r="H248" s="200"/>
      <c r="I248" s="292"/>
      <c r="J248" s="292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</row>
    <row r="249" spans="1:39" ht="11.25" customHeight="1" hidden="1">
      <c r="A249" s="127" t="s">
        <v>434</v>
      </c>
      <c r="B249" s="331" t="s">
        <v>242</v>
      </c>
      <c r="C249" s="183"/>
      <c r="D249" s="141"/>
      <c r="E249" s="173">
        <v>397</v>
      </c>
      <c r="F249" s="201"/>
      <c r="G249" s="201"/>
      <c r="H249" s="188"/>
      <c r="I249" s="78"/>
      <c r="J249" s="78"/>
      <c r="K249" s="266"/>
      <c r="L249" s="266"/>
      <c r="M249" s="266"/>
      <c r="N249" s="266"/>
      <c r="O249" s="266"/>
      <c r="P249" s="266"/>
      <c r="Q249" s="266"/>
      <c r="R249" s="266"/>
      <c r="S249" s="266"/>
      <c r="T249" s="266"/>
      <c r="U249" s="266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</row>
    <row r="250" spans="1:39" ht="13.5" customHeight="1">
      <c r="A250" s="127" t="s">
        <v>439</v>
      </c>
      <c r="B250" s="299" t="s">
        <v>120</v>
      </c>
      <c r="C250" s="171">
        <v>3004</v>
      </c>
      <c r="D250" s="171">
        <v>51506</v>
      </c>
      <c r="E250" s="173">
        <v>397</v>
      </c>
      <c r="F250" s="201">
        <v>120</v>
      </c>
      <c r="G250" s="201">
        <v>120</v>
      </c>
      <c r="H250" s="195"/>
      <c r="I250" s="292"/>
      <c r="J250" s="292"/>
      <c r="K250" s="266"/>
      <c r="L250" s="266"/>
      <c r="M250" s="266"/>
      <c r="N250" s="266"/>
      <c r="O250" s="266"/>
      <c r="P250" s="266"/>
      <c r="Q250" s="266"/>
      <c r="R250" s="266"/>
      <c r="S250" s="266"/>
      <c r="T250" s="266"/>
      <c r="U250" s="266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</row>
    <row r="251" spans="1:39" ht="11.25" customHeight="1" hidden="1">
      <c r="A251" s="127" t="s">
        <v>434</v>
      </c>
      <c r="B251" s="106" t="s">
        <v>22</v>
      </c>
      <c r="C251" s="141">
        <v>3004</v>
      </c>
      <c r="D251" s="141">
        <v>51506</v>
      </c>
      <c r="E251" s="173">
        <v>397</v>
      </c>
      <c r="F251" s="197">
        <f>SUM(F252)</f>
        <v>0</v>
      </c>
      <c r="G251" s="197">
        <f>SUM(G252)</f>
        <v>0</v>
      </c>
      <c r="H251" s="197"/>
      <c r="I251" s="84"/>
      <c r="J251" s="84"/>
      <c r="K251" s="266"/>
      <c r="L251" s="266"/>
      <c r="M251" s="266"/>
      <c r="N251" s="266"/>
      <c r="O251" s="266"/>
      <c r="P251" s="266"/>
      <c r="Q251" s="266"/>
      <c r="R251" s="266"/>
      <c r="S251" s="266"/>
      <c r="T251" s="266"/>
      <c r="U251" s="266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</row>
    <row r="252" spans="1:39" ht="11.25" customHeight="1" hidden="1">
      <c r="A252" s="127" t="s">
        <v>434</v>
      </c>
      <c r="B252" s="106" t="s">
        <v>267</v>
      </c>
      <c r="C252" s="280" t="s">
        <v>199</v>
      </c>
      <c r="D252" s="171">
        <v>51506</v>
      </c>
      <c r="E252" s="173">
        <v>397</v>
      </c>
      <c r="F252" s="197">
        <f>SUM(G252,H252,I252,J252,K252,L252,M252,N252,O252,P252,Q252,R252,S252,T252,U252)</f>
        <v>0</v>
      </c>
      <c r="G252" s="197">
        <f>SUM(H252,I252,J252,K252,L252,M252,N252,O252,P252,Q252,R252,S252,T252,U252,V252)</f>
        <v>0</v>
      </c>
      <c r="H252" s="171"/>
      <c r="I252" s="77"/>
      <c r="J252" s="77"/>
      <c r="K252" s="266"/>
      <c r="L252" s="266"/>
      <c r="M252" s="266"/>
      <c r="N252" s="266"/>
      <c r="O252" s="266"/>
      <c r="P252" s="266"/>
      <c r="Q252" s="266"/>
      <c r="R252" s="266"/>
      <c r="S252" s="266"/>
      <c r="T252" s="266"/>
      <c r="U252" s="266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</row>
    <row r="253" spans="1:39" ht="11.25" customHeight="1" hidden="1" thickBot="1">
      <c r="A253" s="127" t="s">
        <v>434</v>
      </c>
      <c r="B253" s="193"/>
      <c r="C253" s="280"/>
      <c r="D253" s="171"/>
      <c r="E253" s="173">
        <v>397</v>
      </c>
      <c r="F253" s="197"/>
      <c r="G253" s="197"/>
      <c r="H253" s="141"/>
      <c r="I253" s="77"/>
      <c r="J253" s="77"/>
      <c r="K253" s="266"/>
      <c r="L253" s="266"/>
      <c r="M253" s="266"/>
      <c r="N253" s="266"/>
      <c r="O253" s="266"/>
      <c r="P253" s="266"/>
      <c r="Q253" s="266"/>
      <c r="R253" s="266"/>
      <c r="S253" s="266"/>
      <c r="T253" s="266"/>
      <c r="U253" s="266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</row>
    <row r="254" spans="1:39" ht="11.25" customHeight="1" hidden="1" thickBot="1">
      <c r="A254" s="127" t="s">
        <v>434</v>
      </c>
      <c r="B254" s="332">
        <v>2</v>
      </c>
      <c r="C254" s="312">
        <v>4</v>
      </c>
      <c r="D254" s="313">
        <v>5</v>
      </c>
      <c r="E254" s="173">
        <v>397</v>
      </c>
      <c r="F254" s="314">
        <v>8</v>
      </c>
      <c r="G254" s="314">
        <v>8</v>
      </c>
      <c r="H254" s="261"/>
      <c r="I254" s="100"/>
      <c r="J254" s="100"/>
      <c r="K254" s="266"/>
      <c r="L254" s="266"/>
      <c r="M254" s="266"/>
      <c r="N254" s="266"/>
      <c r="O254" s="266"/>
      <c r="P254" s="266"/>
      <c r="Q254" s="266"/>
      <c r="R254" s="266"/>
      <c r="S254" s="266"/>
      <c r="T254" s="266"/>
      <c r="U254" s="266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</row>
    <row r="255" spans="1:39" ht="11.25" customHeight="1" hidden="1">
      <c r="A255" s="127" t="s">
        <v>434</v>
      </c>
      <c r="B255" s="330" t="s">
        <v>209</v>
      </c>
      <c r="C255" s="285" t="s">
        <v>199</v>
      </c>
      <c r="D255" s="140">
        <v>515</v>
      </c>
      <c r="E255" s="173">
        <v>397</v>
      </c>
      <c r="F255" s="202">
        <f>SUM(F257,F261,F265,F270,F275)</f>
        <v>301</v>
      </c>
      <c r="G255" s="202">
        <f>SUM(G257,G261,G265,G270,G275)</f>
        <v>301</v>
      </c>
      <c r="H255" s="198"/>
      <c r="I255" s="292"/>
      <c r="J255" s="292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</row>
    <row r="256" spans="1:39" ht="11.25" customHeight="1" hidden="1">
      <c r="A256" s="127" t="s">
        <v>434</v>
      </c>
      <c r="B256" s="331" t="s">
        <v>239</v>
      </c>
      <c r="C256" s="183"/>
      <c r="D256" s="141"/>
      <c r="E256" s="173">
        <v>397</v>
      </c>
      <c r="F256" s="201"/>
      <c r="G256" s="201"/>
      <c r="H256" s="201"/>
      <c r="I256" s="84"/>
      <c r="J256" s="84"/>
      <c r="K256" s="266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</row>
    <row r="257" spans="1:39" ht="13.5" customHeight="1">
      <c r="A257" s="127" t="s">
        <v>440</v>
      </c>
      <c r="B257" s="333" t="s">
        <v>140</v>
      </c>
      <c r="C257" s="171">
        <v>3004</v>
      </c>
      <c r="D257" s="171">
        <v>51507</v>
      </c>
      <c r="E257" s="173">
        <v>397</v>
      </c>
      <c r="F257" s="201">
        <v>264</v>
      </c>
      <c r="G257" s="201">
        <v>264</v>
      </c>
      <c r="H257" s="195"/>
      <c r="I257" s="292"/>
      <c r="J257" s="292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</row>
    <row r="258" spans="1:39" ht="11.25" customHeight="1" hidden="1">
      <c r="A258" s="127" t="s">
        <v>434</v>
      </c>
      <c r="B258" s="106" t="s">
        <v>22</v>
      </c>
      <c r="C258" s="141">
        <v>3004</v>
      </c>
      <c r="D258" s="141">
        <v>51507</v>
      </c>
      <c r="E258" s="173">
        <v>397</v>
      </c>
      <c r="F258" s="197"/>
      <c r="G258" s="197"/>
      <c r="H258" s="197"/>
      <c r="I258" s="84"/>
      <c r="J258" s="84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</row>
    <row r="259" spans="1:39" ht="11.25" customHeight="1" hidden="1">
      <c r="A259" s="127" t="s">
        <v>434</v>
      </c>
      <c r="B259" s="106" t="s">
        <v>267</v>
      </c>
      <c r="C259" s="189">
        <v>3004</v>
      </c>
      <c r="D259" s="171">
        <v>51507</v>
      </c>
      <c r="E259" s="173">
        <v>397</v>
      </c>
      <c r="F259" s="197"/>
      <c r="G259" s="197"/>
      <c r="H259" s="171"/>
      <c r="I259" s="77"/>
      <c r="J259" s="77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</row>
    <row r="260" spans="1:39" ht="11.25" customHeight="1" hidden="1">
      <c r="A260" s="127" t="s">
        <v>434</v>
      </c>
      <c r="B260" s="103"/>
      <c r="C260" s="171"/>
      <c r="D260" s="171"/>
      <c r="E260" s="173">
        <v>397</v>
      </c>
      <c r="F260" s="197"/>
      <c r="G260" s="197"/>
      <c r="H260" s="188"/>
      <c r="I260" s="78"/>
      <c r="J260" s="7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</row>
    <row r="261" spans="1:39" ht="11.25" customHeight="1" hidden="1">
      <c r="A261" s="127" t="s">
        <v>441</v>
      </c>
      <c r="B261" s="333" t="s">
        <v>140</v>
      </c>
      <c r="C261" s="171">
        <v>3004</v>
      </c>
      <c r="D261" s="171">
        <v>51508</v>
      </c>
      <c r="E261" s="173">
        <v>397</v>
      </c>
      <c r="F261" s="201"/>
      <c r="G261" s="201"/>
      <c r="H261" s="195"/>
      <c r="I261" s="292"/>
      <c r="J261" s="292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</row>
    <row r="262" spans="1:39" ht="11.25" customHeight="1" hidden="1">
      <c r="A262" s="127" t="s">
        <v>434</v>
      </c>
      <c r="B262" s="106" t="s">
        <v>22</v>
      </c>
      <c r="C262" s="141">
        <v>3004</v>
      </c>
      <c r="D262" s="141">
        <v>51508</v>
      </c>
      <c r="E262" s="173">
        <v>397</v>
      </c>
      <c r="F262" s="197"/>
      <c r="G262" s="197"/>
      <c r="H262" s="197"/>
      <c r="I262" s="84"/>
      <c r="J262" s="84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</row>
    <row r="263" spans="1:39" ht="11.25" customHeight="1" hidden="1">
      <c r="A263" s="127" t="s">
        <v>434</v>
      </c>
      <c r="B263" s="106" t="s">
        <v>267</v>
      </c>
      <c r="C263" s="189">
        <v>3004</v>
      </c>
      <c r="D263" s="171">
        <v>51508</v>
      </c>
      <c r="E263" s="173">
        <v>397</v>
      </c>
      <c r="F263" s="197"/>
      <c r="G263" s="197"/>
      <c r="H263" s="171"/>
      <c r="I263" s="77"/>
      <c r="J263" s="77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</row>
    <row r="264" spans="1:39" ht="11.25" customHeight="1" hidden="1">
      <c r="A264" s="127" t="s">
        <v>434</v>
      </c>
      <c r="B264" s="103"/>
      <c r="C264" s="171"/>
      <c r="D264" s="171"/>
      <c r="E264" s="173">
        <v>397</v>
      </c>
      <c r="F264" s="197"/>
      <c r="G264" s="197"/>
      <c r="H264" s="188"/>
      <c r="I264" s="78"/>
      <c r="J264" s="7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</row>
    <row r="265" spans="1:39" ht="13.5" customHeight="1">
      <c r="A265" s="127" t="s">
        <v>441</v>
      </c>
      <c r="B265" s="329" t="s">
        <v>139</v>
      </c>
      <c r="C265" s="142">
        <v>3004</v>
      </c>
      <c r="D265" s="142">
        <v>51508</v>
      </c>
      <c r="E265" s="173">
        <v>397</v>
      </c>
      <c r="F265" s="203">
        <v>37</v>
      </c>
      <c r="G265" s="203">
        <v>37</v>
      </c>
      <c r="H265" s="200"/>
      <c r="I265" s="292"/>
      <c r="J265" s="292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</row>
    <row r="266" spans="1:39" ht="13.5" customHeight="1">
      <c r="A266" s="126"/>
      <c r="B266" s="315" t="s">
        <v>141</v>
      </c>
      <c r="C266" s="141"/>
      <c r="D266" s="141"/>
      <c r="E266" s="155"/>
      <c r="F266" s="201"/>
      <c r="G266" s="201"/>
      <c r="H266" s="195"/>
      <c r="I266" s="292"/>
      <c r="J266" s="292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</row>
    <row r="267" spans="1:39" ht="11.25" customHeight="1" hidden="1">
      <c r="A267" s="135" t="s">
        <v>283</v>
      </c>
      <c r="B267" s="106" t="s">
        <v>22</v>
      </c>
      <c r="C267" s="141">
        <v>3004</v>
      </c>
      <c r="D267" s="141">
        <v>51509</v>
      </c>
      <c r="E267" s="155">
        <v>397</v>
      </c>
      <c r="F267" s="197"/>
      <c r="G267" s="197"/>
      <c r="H267" s="197"/>
      <c r="I267" s="84"/>
      <c r="J267" s="84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</row>
    <row r="268" spans="1:39" ht="11.25" customHeight="1" hidden="1">
      <c r="A268" s="135" t="s">
        <v>340</v>
      </c>
      <c r="B268" s="106" t="s">
        <v>267</v>
      </c>
      <c r="C268" s="171">
        <v>3004</v>
      </c>
      <c r="D268" s="171">
        <v>51509</v>
      </c>
      <c r="E268" s="170" t="s">
        <v>200</v>
      </c>
      <c r="F268" s="197"/>
      <c r="G268" s="197"/>
      <c r="H268" s="171"/>
      <c r="I268" s="77"/>
      <c r="J268" s="77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</row>
    <row r="269" spans="1:39" ht="11.25" customHeight="1" hidden="1">
      <c r="A269" s="130"/>
      <c r="B269" s="103"/>
      <c r="C269" s="171"/>
      <c r="D269" s="171"/>
      <c r="E269" s="172"/>
      <c r="F269" s="197"/>
      <c r="G269" s="197"/>
      <c r="H269" s="188"/>
      <c r="I269" s="78"/>
      <c r="J269" s="7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</row>
    <row r="270" spans="1:39" ht="11.25" customHeight="1" hidden="1">
      <c r="A270" s="127" t="s">
        <v>420</v>
      </c>
      <c r="B270" s="329" t="s">
        <v>139</v>
      </c>
      <c r="C270" s="142">
        <v>3004</v>
      </c>
      <c r="D270" s="142">
        <v>51510</v>
      </c>
      <c r="E270" s="173">
        <v>397</v>
      </c>
      <c r="F270" s="203"/>
      <c r="G270" s="203"/>
      <c r="H270" s="200"/>
      <c r="I270" s="292"/>
      <c r="J270" s="292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</row>
    <row r="271" spans="1:39" ht="11.25" customHeight="1" hidden="1">
      <c r="A271" s="126"/>
      <c r="B271" s="315" t="s">
        <v>142</v>
      </c>
      <c r="C271" s="141"/>
      <c r="D271" s="141"/>
      <c r="E271" s="155"/>
      <c r="F271" s="201"/>
      <c r="G271" s="201"/>
      <c r="H271" s="195"/>
      <c r="I271" s="292"/>
      <c r="J271" s="292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</row>
    <row r="272" spans="1:39" ht="11.25" customHeight="1" hidden="1">
      <c r="A272" s="135" t="s">
        <v>284</v>
      </c>
      <c r="B272" s="106" t="s">
        <v>22</v>
      </c>
      <c r="C272" s="141">
        <v>3004</v>
      </c>
      <c r="D272" s="141">
        <v>51510</v>
      </c>
      <c r="E272" s="155">
        <v>397</v>
      </c>
      <c r="F272" s="197"/>
      <c r="G272" s="197"/>
      <c r="H272" s="197"/>
      <c r="I272" s="84"/>
      <c r="J272" s="84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</row>
    <row r="273" spans="1:39" ht="11.25" customHeight="1" hidden="1">
      <c r="A273" s="135" t="s">
        <v>341</v>
      </c>
      <c r="B273" s="106" t="s">
        <v>267</v>
      </c>
      <c r="C273" s="171">
        <v>3004</v>
      </c>
      <c r="D273" s="141">
        <v>51510</v>
      </c>
      <c r="E273" s="170" t="s">
        <v>200</v>
      </c>
      <c r="F273" s="197"/>
      <c r="G273" s="197"/>
      <c r="H273" s="171"/>
      <c r="I273" s="77"/>
      <c r="J273" s="77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</row>
    <row r="274" spans="1:39" ht="11.25" customHeight="1" hidden="1">
      <c r="A274" s="130"/>
      <c r="B274" s="103"/>
      <c r="C274" s="171"/>
      <c r="D274" s="171"/>
      <c r="E274" s="172"/>
      <c r="F274" s="197"/>
      <c r="G274" s="197"/>
      <c r="H274" s="188"/>
      <c r="I274" s="78"/>
      <c r="J274" s="7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</row>
    <row r="275" spans="1:39" ht="11.25" customHeight="1" hidden="1">
      <c r="A275" s="127" t="s">
        <v>421</v>
      </c>
      <c r="B275" s="329" t="s">
        <v>139</v>
      </c>
      <c r="C275" s="142">
        <v>3004</v>
      </c>
      <c r="D275" s="142">
        <v>51511</v>
      </c>
      <c r="E275" s="173">
        <v>397</v>
      </c>
      <c r="F275" s="203"/>
      <c r="G275" s="203"/>
      <c r="H275" s="200"/>
      <c r="I275" s="292"/>
      <c r="J275" s="292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</row>
    <row r="276" spans="1:39" ht="11.25" customHeight="1" hidden="1">
      <c r="A276" s="126"/>
      <c r="B276" s="325" t="s">
        <v>143</v>
      </c>
      <c r="C276" s="141"/>
      <c r="D276" s="141"/>
      <c r="E276" s="155"/>
      <c r="F276" s="201"/>
      <c r="G276" s="201"/>
      <c r="H276" s="195"/>
      <c r="I276" s="292"/>
      <c r="J276" s="292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</row>
    <row r="277" spans="1:39" ht="11.25" customHeight="1" hidden="1">
      <c r="A277" s="135" t="s">
        <v>285</v>
      </c>
      <c r="B277" s="106" t="s">
        <v>22</v>
      </c>
      <c r="C277" s="141">
        <v>3004</v>
      </c>
      <c r="D277" s="141">
        <v>51511</v>
      </c>
      <c r="E277" s="155">
        <v>397</v>
      </c>
      <c r="F277" s="197"/>
      <c r="G277" s="197"/>
      <c r="H277" s="197"/>
      <c r="I277" s="84"/>
      <c r="J277" s="84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</row>
    <row r="278" spans="1:39" ht="11.25" customHeight="1" hidden="1">
      <c r="A278" s="135" t="s">
        <v>342</v>
      </c>
      <c r="B278" s="106" t="s">
        <v>267</v>
      </c>
      <c r="C278" s="171">
        <v>3004</v>
      </c>
      <c r="D278" s="141">
        <v>51511</v>
      </c>
      <c r="E278" s="170" t="s">
        <v>200</v>
      </c>
      <c r="F278" s="197"/>
      <c r="G278" s="197"/>
      <c r="H278" s="171"/>
      <c r="I278" s="77"/>
      <c r="J278" s="77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</row>
    <row r="279" spans="1:39" ht="11.25" customHeight="1" hidden="1">
      <c r="A279" s="130"/>
      <c r="B279" s="103"/>
      <c r="C279" s="171"/>
      <c r="D279" s="141"/>
      <c r="E279" s="155"/>
      <c r="F279" s="197"/>
      <c r="G279" s="197"/>
      <c r="H279" s="141"/>
      <c r="I279" s="77"/>
      <c r="J279" s="77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</row>
    <row r="280" spans="1:39" ht="11.25" customHeight="1" hidden="1">
      <c r="A280" s="127" t="s">
        <v>234</v>
      </c>
      <c r="B280" s="330" t="s">
        <v>213</v>
      </c>
      <c r="C280" s="285" t="s">
        <v>199</v>
      </c>
      <c r="D280" s="140">
        <v>515</v>
      </c>
      <c r="E280" s="151"/>
      <c r="F280" s="202"/>
      <c r="G280" s="202"/>
      <c r="H280" s="198"/>
      <c r="I280" s="292"/>
      <c r="J280" s="292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</row>
    <row r="281" spans="1:39" ht="11.25" customHeight="1" hidden="1">
      <c r="A281" s="126"/>
      <c r="B281" s="331" t="s">
        <v>240</v>
      </c>
      <c r="C281" s="183"/>
      <c r="D281" s="141"/>
      <c r="E281" s="239"/>
      <c r="F281" s="201"/>
      <c r="G281" s="201"/>
      <c r="H281" s="201"/>
      <c r="I281" s="84"/>
      <c r="J281" s="84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</row>
    <row r="282" spans="1:39" ht="13.5" customHeight="1">
      <c r="A282" s="127" t="s">
        <v>442</v>
      </c>
      <c r="B282" s="299" t="s">
        <v>212</v>
      </c>
      <c r="C282" s="171">
        <v>3004</v>
      </c>
      <c r="D282" s="171">
        <v>51509</v>
      </c>
      <c r="E282" s="173">
        <v>397</v>
      </c>
      <c r="F282" s="201">
        <v>55</v>
      </c>
      <c r="G282" s="201">
        <v>55</v>
      </c>
      <c r="H282" s="195"/>
      <c r="I282" s="292"/>
      <c r="J282" s="292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</row>
    <row r="283" spans="1:39" ht="11.25" customHeight="1" hidden="1">
      <c r="A283" s="127" t="s">
        <v>439</v>
      </c>
      <c r="B283" s="106" t="s">
        <v>22</v>
      </c>
      <c r="C283" s="141">
        <v>3004</v>
      </c>
      <c r="D283" s="141">
        <v>51512</v>
      </c>
      <c r="E283" s="173">
        <v>397</v>
      </c>
      <c r="F283" s="197"/>
      <c r="G283" s="197"/>
      <c r="H283" s="197"/>
      <c r="I283" s="84"/>
      <c r="J283" s="84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</row>
    <row r="284" spans="1:39" ht="11.25" customHeight="1" hidden="1">
      <c r="A284" s="127" t="s">
        <v>439</v>
      </c>
      <c r="B284" s="106" t="s">
        <v>267</v>
      </c>
      <c r="C284" s="280" t="s">
        <v>199</v>
      </c>
      <c r="D284" s="171">
        <v>51512</v>
      </c>
      <c r="E284" s="173">
        <v>397</v>
      </c>
      <c r="F284" s="197"/>
      <c r="G284" s="197"/>
      <c r="H284" s="171"/>
      <c r="I284" s="77"/>
      <c r="J284" s="77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</row>
    <row r="285" spans="1:39" ht="11.25" customHeight="1" hidden="1">
      <c r="A285" s="127" t="s">
        <v>439</v>
      </c>
      <c r="B285" s="103"/>
      <c r="C285" s="171"/>
      <c r="D285" s="171"/>
      <c r="E285" s="173">
        <v>397</v>
      </c>
      <c r="F285" s="197"/>
      <c r="G285" s="197"/>
      <c r="H285" s="188"/>
      <c r="I285" s="78"/>
      <c r="J285" s="7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</row>
    <row r="286" spans="1:39" ht="11.25" customHeight="1" hidden="1">
      <c r="A286" s="127" t="s">
        <v>439</v>
      </c>
      <c r="B286" s="299" t="s">
        <v>214</v>
      </c>
      <c r="C286" s="171">
        <v>3004</v>
      </c>
      <c r="D286" s="171">
        <v>51513</v>
      </c>
      <c r="E286" s="173">
        <v>397</v>
      </c>
      <c r="F286" s="201"/>
      <c r="G286" s="201"/>
      <c r="H286" s="195"/>
      <c r="I286" s="292"/>
      <c r="J286" s="292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</row>
    <row r="287" spans="1:39" ht="11.25" customHeight="1" hidden="1">
      <c r="A287" s="127" t="s">
        <v>439</v>
      </c>
      <c r="B287" s="106" t="s">
        <v>22</v>
      </c>
      <c r="C287" s="141">
        <v>3004</v>
      </c>
      <c r="D287" s="141">
        <v>51513</v>
      </c>
      <c r="E287" s="173">
        <v>397</v>
      </c>
      <c r="F287" s="197"/>
      <c r="G287" s="197"/>
      <c r="H287" s="197"/>
      <c r="I287" s="84"/>
      <c r="J287" s="84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</row>
    <row r="288" spans="1:39" ht="11.25" customHeight="1" hidden="1">
      <c r="A288" s="127" t="s">
        <v>439</v>
      </c>
      <c r="B288" s="106" t="s">
        <v>267</v>
      </c>
      <c r="C288" s="280" t="s">
        <v>199</v>
      </c>
      <c r="D288" s="171">
        <v>51513</v>
      </c>
      <c r="E288" s="173">
        <v>397</v>
      </c>
      <c r="F288" s="197"/>
      <c r="G288" s="197"/>
      <c r="H288" s="171"/>
      <c r="I288" s="77"/>
      <c r="J288" s="77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</row>
    <row r="289" spans="1:39" ht="11.25" customHeight="1" hidden="1">
      <c r="A289" s="127" t="s">
        <v>439</v>
      </c>
      <c r="B289" s="328"/>
      <c r="C289" s="280"/>
      <c r="D289" s="171"/>
      <c r="E289" s="173">
        <v>397</v>
      </c>
      <c r="F289" s="197"/>
      <c r="G289" s="197"/>
      <c r="H289" s="141"/>
      <c r="I289" s="77"/>
      <c r="J289" s="77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</row>
    <row r="290" spans="1:39" ht="11.25" customHeight="1" hidden="1">
      <c r="A290" s="127" t="s">
        <v>439</v>
      </c>
      <c r="B290" s="330" t="s">
        <v>225</v>
      </c>
      <c r="C290" s="285" t="s">
        <v>199</v>
      </c>
      <c r="D290" s="140">
        <v>515</v>
      </c>
      <c r="E290" s="173">
        <v>397</v>
      </c>
      <c r="F290" s="202"/>
      <c r="G290" s="202"/>
      <c r="H290" s="198"/>
      <c r="I290" s="292"/>
      <c r="J290" s="292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</row>
    <row r="291" spans="1:39" ht="11.25" customHeight="1" hidden="1">
      <c r="A291" s="127" t="s">
        <v>439</v>
      </c>
      <c r="B291" s="331" t="s">
        <v>240</v>
      </c>
      <c r="C291" s="183"/>
      <c r="D291" s="141"/>
      <c r="E291" s="173">
        <v>397</v>
      </c>
      <c r="F291" s="201"/>
      <c r="G291" s="201"/>
      <c r="H291" s="201"/>
      <c r="I291" s="84"/>
      <c r="J291" s="84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</row>
    <row r="292" spans="1:39" ht="13.5" customHeight="1">
      <c r="A292" s="127" t="s">
        <v>446</v>
      </c>
      <c r="B292" s="325" t="s">
        <v>26</v>
      </c>
      <c r="C292" s="171">
        <v>3004</v>
      </c>
      <c r="D292" s="171">
        <v>51510</v>
      </c>
      <c r="E292" s="173">
        <v>397</v>
      </c>
      <c r="F292" s="201">
        <v>300</v>
      </c>
      <c r="G292" s="201">
        <v>300</v>
      </c>
      <c r="H292" s="195"/>
      <c r="I292" s="292"/>
      <c r="J292" s="292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</row>
    <row r="293" spans="1:39" ht="11.25" customHeight="1" hidden="1">
      <c r="A293" s="127" t="s">
        <v>439</v>
      </c>
      <c r="B293" s="106" t="s">
        <v>22</v>
      </c>
      <c r="C293" s="141">
        <v>3004</v>
      </c>
      <c r="D293" s="141">
        <v>51514</v>
      </c>
      <c r="E293" s="173">
        <v>397</v>
      </c>
      <c r="F293" s="197"/>
      <c r="G293" s="197"/>
      <c r="H293" s="197"/>
      <c r="I293" s="84"/>
      <c r="J293" s="84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</row>
    <row r="294" spans="1:39" ht="11.25" customHeight="1" hidden="1">
      <c r="A294" s="127" t="s">
        <v>439</v>
      </c>
      <c r="B294" s="106" t="s">
        <v>267</v>
      </c>
      <c r="C294" s="280" t="s">
        <v>199</v>
      </c>
      <c r="D294" s="171">
        <v>51514</v>
      </c>
      <c r="E294" s="173">
        <v>397</v>
      </c>
      <c r="F294" s="197"/>
      <c r="G294" s="197"/>
      <c r="H294" s="171"/>
      <c r="I294" s="77"/>
      <c r="J294" s="77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</row>
    <row r="295" spans="1:39" ht="11.25" customHeight="1" hidden="1">
      <c r="A295" s="127" t="s">
        <v>439</v>
      </c>
      <c r="B295" s="103"/>
      <c r="C295" s="171"/>
      <c r="D295" s="171"/>
      <c r="E295" s="173">
        <v>397</v>
      </c>
      <c r="F295" s="197"/>
      <c r="G295" s="197"/>
      <c r="H295" s="188"/>
      <c r="I295" s="78"/>
      <c r="J295" s="7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</row>
    <row r="296" spans="1:39" ht="13.5" customHeight="1">
      <c r="A296" s="127" t="s">
        <v>447</v>
      </c>
      <c r="B296" s="299" t="s">
        <v>226</v>
      </c>
      <c r="C296" s="171">
        <v>3004</v>
      </c>
      <c r="D296" s="171">
        <v>51511</v>
      </c>
      <c r="E296" s="173">
        <v>397</v>
      </c>
      <c r="F296" s="201">
        <v>155</v>
      </c>
      <c r="G296" s="201">
        <v>155</v>
      </c>
      <c r="H296" s="195"/>
      <c r="I296" s="292"/>
      <c r="J296" s="292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</row>
    <row r="297" spans="1:39" ht="11.25" customHeight="1" hidden="1">
      <c r="A297" s="127" t="s">
        <v>419</v>
      </c>
      <c r="B297" s="106" t="s">
        <v>22</v>
      </c>
      <c r="C297" s="141">
        <v>3004</v>
      </c>
      <c r="D297" s="141">
        <v>51515</v>
      </c>
      <c r="E297" s="173">
        <v>397</v>
      </c>
      <c r="F297" s="197"/>
      <c r="G297" s="197"/>
      <c r="H297" s="197"/>
      <c r="I297" s="84"/>
      <c r="J297" s="84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</row>
    <row r="298" spans="1:39" ht="11.25" customHeight="1" hidden="1">
      <c r="A298" s="127" t="s">
        <v>419</v>
      </c>
      <c r="B298" s="106" t="s">
        <v>267</v>
      </c>
      <c r="C298" s="280" t="s">
        <v>199</v>
      </c>
      <c r="D298" s="171">
        <v>51515</v>
      </c>
      <c r="E298" s="173">
        <v>397</v>
      </c>
      <c r="F298" s="197"/>
      <c r="G298" s="197"/>
      <c r="H298" s="171"/>
      <c r="I298" s="77"/>
      <c r="J298" s="77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</row>
    <row r="299" spans="1:39" ht="11.25" customHeight="1" hidden="1">
      <c r="A299" s="127" t="s">
        <v>419</v>
      </c>
      <c r="B299" s="328"/>
      <c r="C299" s="280"/>
      <c r="D299" s="171"/>
      <c r="E299" s="173">
        <v>397</v>
      </c>
      <c r="F299" s="197"/>
      <c r="G299" s="197"/>
      <c r="H299" s="141"/>
      <c r="I299" s="77"/>
      <c r="J299" s="77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</row>
    <row r="300" spans="1:39" ht="11.25" customHeight="1" hidden="1">
      <c r="A300" s="127" t="s">
        <v>419</v>
      </c>
      <c r="B300" s="330" t="s">
        <v>235</v>
      </c>
      <c r="C300" s="285" t="s">
        <v>199</v>
      </c>
      <c r="D300" s="140">
        <v>515</v>
      </c>
      <c r="E300" s="173">
        <v>397</v>
      </c>
      <c r="F300" s="202"/>
      <c r="G300" s="202"/>
      <c r="H300" s="198"/>
      <c r="I300" s="292"/>
      <c r="J300" s="292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</row>
    <row r="301" spans="1:39" ht="11.25" customHeight="1" hidden="1">
      <c r="A301" s="127" t="s">
        <v>419</v>
      </c>
      <c r="B301" s="331" t="s">
        <v>240</v>
      </c>
      <c r="C301" s="183"/>
      <c r="D301" s="141"/>
      <c r="E301" s="173">
        <v>397</v>
      </c>
      <c r="F301" s="201"/>
      <c r="G301" s="201"/>
      <c r="H301" s="201"/>
      <c r="I301" s="84"/>
      <c r="J301" s="84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</row>
    <row r="302" spans="1:39" ht="12.75" customHeight="1">
      <c r="A302" s="127" t="s">
        <v>448</v>
      </c>
      <c r="B302" s="329" t="s">
        <v>139</v>
      </c>
      <c r="C302" s="142">
        <v>3004</v>
      </c>
      <c r="D302" s="142">
        <v>51512</v>
      </c>
      <c r="E302" s="173">
        <v>397</v>
      </c>
      <c r="F302" s="203">
        <v>20</v>
      </c>
      <c r="G302" s="203">
        <v>20</v>
      </c>
      <c r="H302" s="200"/>
      <c r="I302" s="292"/>
      <c r="J302" s="292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</row>
    <row r="303" spans="1:39" ht="12.75" customHeight="1">
      <c r="A303" s="126"/>
      <c r="B303" s="315" t="s">
        <v>236</v>
      </c>
      <c r="C303" s="141"/>
      <c r="D303" s="141"/>
      <c r="E303" s="155"/>
      <c r="F303" s="201"/>
      <c r="G303" s="201"/>
      <c r="H303" s="195"/>
      <c r="I303" s="292"/>
      <c r="J303" s="292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</row>
    <row r="304" spans="1:39" ht="11.25" customHeight="1" hidden="1">
      <c r="A304" s="127" t="s">
        <v>441</v>
      </c>
      <c r="B304" s="106" t="s">
        <v>22</v>
      </c>
      <c r="C304" s="141">
        <v>3004</v>
      </c>
      <c r="D304" s="141">
        <v>51516</v>
      </c>
      <c r="E304" s="155">
        <v>397</v>
      </c>
      <c r="F304" s="197"/>
      <c r="G304" s="197"/>
      <c r="H304" s="197"/>
      <c r="I304" s="84"/>
      <c r="J304" s="84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</row>
    <row r="305" spans="1:39" ht="11.25" customHeight="1" hidden="1">
      <c r="A305" s="126"/>
      <c r="B305" s="359" t="s">
        <v>267</v>
      </c>
      <c r="C305" s="141">
        <v>3004</v>
      </c>
      <c r="D305" s="141">
        <v>51516</v>
      </c>
      <c r="E305" s="76">
        <v>397</v>
      </c>
      <c r="F305" s="202"/>
      <c r="G305" s="202"/>
      <c r="H305" s="267"/>
      <c r="I305" s="76"/>
      <c r="J305" s="76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</row>
    <row r="306" spans="1:39" ht="13.5" customHeight="1">
      <c r="A306" s="253" t="s">
        <v>449</v>
      </c>
      <c r="B306" s="305" t="s">
        <v>444</v>
      </c>
      <c r="C306" s="287">
        <v>3004</v>
      </c>
      <c r="D306" s="142">
        <v>51513</v>
      </c>
      <c r="E306" s="191"/>
      <c r="F306" s="334">
        <v>30</v>
      </c>
      <c r="G306" s="202">
        <v>30</v>
      </c>
      <c r="H306" s="289"/>
      <c r="I306" s="292"/>
      <c r="J306" s="292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</row>
    <row r="307" spans="1:39" ht="12.75" customHeight="1" thickBot="1">
      <c r="A307" s="301"/>
      <c r="B307" s="324" t="s">
        <v>445</v>
      </c>
      <c r="C307" s="360"/>
      <c r="D307" s="141"/>
      <c r="E307" s="189"/>
      <c r="F307" s="258"/>
      <c r="G307" s="358"/>
      <c r="H307" s="290"/>
      <c r="I307" s="84"/>
      <c r="J307" s="84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</row>
    <row r="308" spans="1:39" ht="11.25" customHeight="1" hidden="1">
      <c r="A308" s="135" t="s">
        <v>286</v>
      </c>
      <c r="B308" s="193" t="s">
        <v>22</v>
      </c>
      <c r="C308" s="280" t="s">
        <v>199</v>
      </c>
      <c r="D308" s="171">
        <v>51517</v>
      </c>
      <c r="E308" s="239" t="s">
        <v>200</v>
      </c>
      <c r="F308" s="201"/>
      <c r="G308" s="201"/>
      <c r="H308" s="201"/>
      <c r="I308" s="84"/>
      <c r="J308" s="84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</row>
    <row r="309" spans="1:39" ht="11.25" customHeight="1" hidden="1">
      <c r="A309" s="135" t="s">
        <v>286</v>
      </c>
      <c r="B309" s="106" t="s">
        <v>267</v>
      </c>
      <c r="C309" s="141">
        <v>3004</v>
      </c>
      <c r="D309" s="141">
        <v>51517</v>
      </c>
      <c r="E309" s="155">
        <v>397</v>
      </c>
      <c r="F309" s="197"/>
      <c r="G309" s="197"/>
      <c r="H309" s="141"/>
      <c r="I309" s="77"/>
      <c r="J309" s="77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</row>
    <row r="310" spans="1:39" ht="11.25" customHeight="1" hidden="1">
      <c r="A310" s="127" t="s">
        <v>237</v>
      </c>
      <c r="B310" s="330" t="s">
        <v>243</v>
      </c>
      <c r="C310" s="285" t="s">
        <v>199</v>
      </c>
      <c r="D310" s="140">
        <v>515</v>
      </c>
      <c r="E310" s="151"/>
      <c r="F310" s="203"/>
      <c r="G310" s="203"/>
      <c r="H310" s="200"/>
      <c r="I310" s="292"/>
      <c r="J310" s="292"/>
      <c r="K310" s="108"/>
      <c r="L310" s="108"/>
      <c r="M310" s="108"/>
      <c r="N310" s="107"/>
      <c r="O310" s="107"/>
      <c r="P310" s="107"/>
      <c r="Q310" s="107"/>
      <c r="R310" s="107"/>
      <c r="S310" s="107"/>
      <c r="T310" s="107"/>
      <c r="U310" s="10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</row>
    <row r="311" spans="1:39" ht="11.25" customHeight="1" hidden="1">
      <c r="A311" s="126"/>
      <c r="B311" s="331" t="s">
        <v>240</v>
      </c>
      <c r="C311" s="183"/>
      <c r="D311" s="141"/>
      <c r="E311" s="239"/>
      <c r="F311" s="201"/>
      <c r="G311" s="201"/>
      <c r="H311" s="188"/>
      <c r="I311" s="78"/>
      <c r="J311" s="78"/>
      <c r="K311" s="108"/>
      <c r="L311" s="108"/>
      <c r="M311" s="108"/>
      <c r="N311" s="107"/>
      <c r="O311" s="107"/>
      <c r="P311" s="107"/>
      <c r="Q311" s="107"/>
      <c r="R311" s="107"/>
      <c r="S311" s="107"/>
      <c r="T311" s="107"/>
      <c r="U311" s="10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</row>
    <row r="312" spans="1:39" ht="11.25" customHeight="1" hidden="1">
      <c r="A312" s="130" t="s">
        <v>422</v>
      </c>
      <c r="B312" s="299" t="s">
        <v>238</v>
      </c>
      <c r="C312" s="171">
        <v>3004</v>
      </c>
      <c r="D312" s="171">
        <v>51518</v>
      </c>
      <c r="E312" s="190"/>
      <c r="F312" s="201"/>
      <c r="G312" s="201"/>
      <c r="H312" s="195"/>
      <c r="I312" s="292"/>
      <c r="J312" s="292"/>
      <c r="K312" s="108"/>
      <c r="L312" s="108"/>
      <c r="M312" s="108"/>
      <c r="N312" s="107"/>
      <c r="O312" s="107"/>
      <c r="P312" s="107"/>
      <c r="Q312" s="107"/>
      <c r="R312" s="107"/>
      <c r="S312" s="107"/>
      <c r="T312" s="107"/>
      <c r="U312" s="10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</row>
    <row r="313" spans="1:39" ht="11.25" customHeight="1" hidden="1">
      <c r="A313" s="135" t="s">
        <v>287</v>
      </c>
      <c r="B313" s="106" t="s">
        <v>22</v>
      </c>
      <c r="C313" s="141">
        <v>3004</v>
      </c>
      <c r="D313" s="141">
        <v>51518</v>
      </c>
      <c r="E313" s="155">
        <v>397</v>
      </c>
      <c r="F313" s="197">
        <f>SUM(F314)</f>
        <v>0</v>
      </c>
      <c r="G313" s="197">
        <f>SUM(G314)</f>
        <v>0</v>
      </c>
      <c r="H313" s="197"/>
      <c r="I313" s="84"/>
      <c r="J313" s="84"/>
      <c r="K313" s="108"/>
      <c r="L313" s="108"/>
      <c r="M313" s="108"/>
      <c r="N313" s="107"/>
      <c r="O313" s="107"/>
      <c r="P313" s="107"/>
      <c r="Q313" s="107"/>
      <c r="R313" s="107"/>
      <c r="S313" s="107"/>
      <c r="T313" s="107"/>
      <c r="U313" s="10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</row>
    <row r="314" spans="1:39" ht="11.25" customHeight="1" hidden="1">
      <c r="A314" s="115" t="s">
        <v>343</v>
      </c>
      <c r="B314" s="106" t="s">
        <v>267</v>
      </c>
      <c r="C314" s="280" t="s">
        <v>199</v>
      </c>
      <c r="D314" s="171">
        <v>51518</v>
      </c>
      <c r="E314" s="170" t="s">
        <v>200</v>
      </c>
      <c r="F314" s="197">
        <f>SUM(G314,H314,I314,J314,K314,L314,M314,N314,O314,P314,Q314,R314,S314,T314,U314)</f>
        <v>0</v>
      </c>
      <c r="G314" s="197">
        <f>SUM(H314,I314,J314,K314,L314,M314,N314,O314,P314,Q314,R314,S314,T314,U314,V314)</f>
        <v>0</v>
      </c>
      <c r="H314" s="171"/>
      <c r="I314" s="77"/>
      <c r="J314" s="77"/>
      <c r="K314" s="108"/>
      <c r="L314" s="108"/>
      <c r="M314" s="108"/>
      <c r="N314" s="107"/>
      <c r="O314" s="107"/>
      <c r="P314" s="107"/>
      <c r="Q314" s="107"/>
      <c r="R314" s="107"/>
      <c r="S314" s="107"/>
      <c r="T314" s="107"/>
      <c r="U314" s="10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</row>
    <row r="315" spans="1:39" ht="11.25" customHeight="1" hidden="1">
      <c r="A315" s="126"/>
      <c r="B315" s="328"/>
      <c r="C315" s="183"/>
      <c r="D315" s="141"/>
      <c r="E315" s="239"/>
      <c r="F315" s="201"/>
      <c r="G315" s="201"/>
      <c r="H315" s="141"/>
      <c r="I315" s="77"/>
      <c r="J315" s="77"/>
      <c r="K315" s="108"/>
      <c r="L315" s="108"/>
      <c r="M315" s="108"/>
      <c r="N315" s="107"/>
      <c r="O315" s="107"/>
      <c r="P315" s="107"/>
      <c r="Q315" s="107"/>
      <c r="R315" s="107"/>
      <c r="S315" s="107"/>
      <c r="T315" s="107"/>
      <c r="U315" s="10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</row>
    <row r="316" spans="1:39" ht="11.25" customHeight="1" hidden="1">
      <c r="A316" s="126"/>
      <c r="B316" s="328"/>
      <c r="C316" s="183"/>
      <c r="D316" s="141"/>
      <c r="E316" s="239"/>
      <c r="F316" s="201"/>
      <c r="G316" s="201"/>
      <c r="H316" s="141"/>
      <c r="I316" s="77"/>
      <c r="J316" s="77"/>
      <c r="K316" s="108"/>
      <c r="L316" s="108"/>
      <c r="M316" s="108"/>
      <c r="N316" s="107"/>
      <c r="O316" s="107"/>
      <c r="P316" s="107"/>
      <c r="Q316" s="107"/>
      <c r="R316" s="107"/>
      <c r="S316" s="107"/>
      <c r="T316" s="107"/>
      <c r="U316" s="10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</row>
    <row r="317" spans="1:39" ht="11.25" customHeight="1" hidden="1">
      <c r="A317" s="126"/>
      <c r="B317" s="328"/>
      <c r="C317" s="183"/>
      <c r="D317" s="141"/>
      <c r="E317" s="239"/>
      <c r="F317" s="201"/>
      <c r="G317" s="201"/>
      <c r="H317" s="141"/>
      <c r="I317" s="77"/>
      <c r="J317" s="77"/>
      <c r="K317" s="108"/>
      <c r="L317" s="108"/>
      <c r="M317" s="108"/>
      <c r="N317" s="107"/>
      <c r="O317" s="107"/>
      <c r="P317" s="107"/>
      <c r="Q317" s="107"/>
      <c r="R317" s="107"/>
      <c r="S317" s="107"/>
      <c r="T317" s="107"/>
      <c r="U317" s="10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</row>
    <row r="318" spans="1:39" ht="11.25" customHeight="1" hidden="1">
      <c r="A318" s="126"/>
      <c r="B318" s="328"/>
      <c r="C318" s="183"/>
      <c r="D318" s="141"/>
      <c r="E318" s="239"/>
      <c r="F318" s="201"/>
      <c r="G318" s="201"/>
      <c r="H318" s="141"/>
      <c r="I318" s="77"/>
      <c r="J318" s="77"/>
      <c r="K318" s="108"/>
      <c r="L318" s="108"/>
      <c r="M318" s="108"/>
      <c r="N318" s="107"/>
      <c r="O318" s="107"/>
      <c r="P318" s="107"/>
      <c r="Q318" s="107"/>
      <c r="R318" s="107"/>
      <c r="S318" s="107"/>
      <c r="T318" s="107"/>
      <c r="U318" s="10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</row>
    <row r="319" spans="1:39" ht="11.25" customHeight="1" hidden="1">
      <c r="A319" s="126"/>
      <c r="B319" s="328"/>
      <c r="C319" s="183"/>
      <c r="D319" s="141"/>
      <c r="E319" s="239"/>
      <c r="F319" s="201"/>
      <c r="G319" s="201"/>
      <c r="H319" s="141"/>
      <c r="I319" s="77"/>
      <c r="J319" s="77"/>
      <c r="K319" s="108"/>
      <c r="L319" s="108"/>
      <c r="M319" s="108"/>
      <c r="N319" s="107"/>
      <c r="O319" s="107"/>
      <c r="P319" s="107"/>
      <c r="Q319" s="107"/>
      <c r="R319" s="107"/>
      <c r="S319" s="107"/>
      <c r="T319" s="107"/>
      <c r="U319" s="10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</row>
    <row r="320" spans="1:39" ht="11.25" customHeight="1" hidden="1">
      <c r="A320" s="126"/>
      <c r="B320" s="328"/>
      <c r="C320" s="183"/>
      <c r="D320" s="141"/>
      <c r="E320" s="239"/>
      <c r="F320" s="201"/>
      <c r="G320" s="201"/>
      <c r="H320" s="141"/>
      <c r="I320" s="77"/>
      <c r="J320" s="77"/>
      <c r="K320" s="108"/>
      <c r="L320" s="108"/>
      <c r="M320" s="108"/>
      <c r="N320" s="107"/>
      <c r="O320" s="107"/>
      <c r="P320" s="107"/>
      <c r="Q320" s="107"/>
      <c r="R320" s="107"/>
      <c r="S320" s="107"/>
      <c r="T320" s="107"/>
      <c r="U320" s="10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</row>
    <row r="321" spans="1:39" ht="13.5" customHeight="1" hidden="1" thickBot="1">
      <c r="A321" s="133"/>
      <c r="B321" s="81"/>
      <c r="C321" s="285"/>
      <c r="D321" s="140"/>
      <c r="E321" s="151"/>
      <c r="F321" s="203"/>
      <c r="G321" s="203"/>
      <c r="H321" s="140"/>
      <c r="I321" s="77"/>
      <c r="J321" s="77"/>
      <c r="K321" s="108"/>
      <c r="L321" s="108"/>
      <c r="M321" s="108"/>
      <c r="N321" s="107"/>
      <c r="O321" s="107"/>
      <c r="P321" s="107"/>
      <c r="Q321" s="107"/>
      <c r="R321" s="107"/>
      <c r="S321" s="107"/>
      <c r="T321" s="107"/>
      <c r="U321" s="10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</row>
    <row r="322" spans="1:39" ht="18" customHeight="1" thickBot="1">
      <c r="A322" s="113"/>
      <c r="B322" s="272" t="s">
        <v>27</v>
      </c>
      <c r="C322" s="286"/>
      <c r="D322" s="104"/>
      <c r="E322" s="67"/>
      <c r="F322" s="204">
        <f>SUM(F13,F45)</f>
        <v>35871</v>
      </c>
      <c r="G322" s="204">
        <v>35621</v>
      </c>
      <c r="H322" s="160">
        <v>250</v>
      </c>
      <c r="I322" s="156"/>
      <c r="J322" s="156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</row>
    <row r="323" spans="1:39" ht="6.75" customHeight="1">
      <c r="A323" s="151"/>
      <c r="B323" s="156"/>
      <c r="C323" s="85"/>
      <c r="D323" s="79"/>
      <c r="E323" s="78"/>
      <c r="F323" s="242"/>
      <c r="G323" s="156"/>
      <c r="H323" s="156"/>
      <c r="I323" s="156"/>
      <c r="J323" s="156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</row>
    <row r="324" spans="1:39" ht="8.25" customHeight="1">
      <c r="A324" s="151"/>
      <c r="B324" s="156"/>
      <c r="C324" s="85"/>
      <c r="D324" s="79"/>
      <c r="E324" s="78"/>
      <c r="F324" s="242"/>
      <c r="G324" s="156"/>
      <c r="H324" s="156"/>
      <c r="I324" s="156"/>
      <c r="J324" s="156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</row>
    <row r="325" spans="1:39" ht="12.75" customHeight="1">
      <c r="A325" s="151"/>
      <c r="B325" s="366" t="s">
        <v>450</v>
      </c>
      <c r="C325" s="366"/>
      <c r="D325" s="366"/>
      <c r="E325" s="366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</row>
    <row r="326" spans="1:39" ht="10.5" customHeight="1">
      <c r="A326" s="151"/>
      <c r="B326" s="240"/>
      <c r="C326" s="240"/>
      <c r="D326" s="240"/>
      <c r="E326" s="240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</row>
    <row r="327" spans="1:39" ht="16.5" customHeight="1">
      <c r="A327" s="151"/>
      <c r="B327" s="240"/>
      <c r="C327" s="240"/>
      <c r="D327" s="240"/>
      <c r="E327" s="240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</row>
    <row r="328" spans="1:39" ht="14.25" customHeight="1">
      <c r="A328" s="151"/>
      <c r="B328" s="240"/>
      <c r="C328" s="240"/>
      <c r="D328" s="240"/>
      <c r="E328" s="240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</row>
    <row r="329" spans="1:39" ht="16.5" customHeight="1">
      <c r="A329" s="151"/>
      <c r="B329" s="240"/>
      <c r="C329" s="240"/>
      <c r="D329" s="240"/>
      <c r="E329" s="240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</row>
    <row r="330" spans="1:39" ht="14.25" customHeight="1">
      <c r="A330" s="151"/>
      <c r="B330" s="240"/>
      <c r="C330" s="240"/>
      <c r="D330" s="240"/>
      <c r="E330" s="240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</row>
    <row r="331" spans="1:39" ht="15.75" customHeight="1">
      <c r="A331" s="151"/>
      <c r="B331" s="240"/>
      <c r="C331" s="240"/>
      <c r="D331" s="240"/>
      <c r="E331" s="240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</row>
    <row r="332" spans="1:39" ht="16.5" customHeight="1">
      <c r="A332" s="151"/>
      <c r="B332" s="240"/>
      <c r="C332" s="240"/>
      <c r="D332" s="240"/>
      <c r="E332" s="240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</row>
    <row r="333" spans="1:39" ht="21" customHeight="1">
      <c r="A333" s="89"/>
      <c r="B333" s="365"/>
      <c r="C333" s="365"/>
      <c r="D333" s="365"/>
      <c r="E333" s="365"/>
      <c r="F333" s="72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</row>
    <row r="334" spans="1:39" ht="13.5" customHeight="1">
      <c r="A334" s="89"/>
      <c r="B334" s="68"/>
      <c r="C334" s="156"/>
      <c r="D334" s="156"/>
      <c r="E334" s="156"/>
      <c r="F334" s="337"/>
      <c r="G334" s="337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11"/>
      <c r="S334" s="79"/>
      <c r="T334" s="79"/>
      <c r="U334" s="79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</row>
    <row r="335" spans="1:39" ht="13.5" customHeight="1">
      <c r="A335" s="89"/>
      <c r="B335" s="338"/>
      <c r="C335" s="338"/>
      <c r="D335" s="338"/>
      <c r="E335" s="33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92"/>
      <c r="R335" s="111"/>
      <c r="S335" s="86"/>
      <c r="T335" s="86"/>
      <c r="U335" s="86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</row>
    <row r="336" spans="1:39" ht="13.5" customHeight="1">
      <c r="A336" s="89"/>
      <c r="B336" s="338"/>
      <c r="C336" s="338"/>
      <c r="D336" s="338"/>
      <c r="E336" s="33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92"/>
      <c r="R336" s="111"/>
      <c r="S336" s="86"/>
      <c r="T336" s="86"/>
      <c r="U336" s="86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</row>
    <row r="337" spans="1:39" ht="13.5" customHeight="1">
      <c r="A337" s="89"/>
      <c r="B337" s="338"/>
      <c r="C337" s="338"/>
      <c r="D337" s="338"/>
      <c r="E337" s="33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92"/>
      <c r="R337" s="111"/>
      <c r="S337" s="86"/>
      <c r="T337" s="86"/>
      <c r="U337" s="86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</row>
    <row r="338" spans="1:39" ht="13.5" customHeight="1">
      <c r="A338" s="89"/>
      <c r="B338" s="339"/>
      <c r="C338" s="339"/>
      <c r="D338" s="339"/>
      <c r="E338" s="339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345"/>
      <c r="R338" s="86"/>
      <c r="S338" s="86"/>
      <c r="T338" s="86"/>
      <c r="U338" s="86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</row>
    <row r="339" spans="1:39" ht="13.5" customHeight="1">
      <c r="A339" s="89"/>
      <c r="B339" s="339"/>
      <c r="C339" s="339"/>
      <c r="D339" s="339"/>
      <c r="E339" s="339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345"/>
      <c r="R339" s="86"/>
      <c r="S339" s="86"/>
      <c r="T339" s="86"/>
      <c r="U339" s="86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</row>
    <row r="340" spans="1:39" ht="13.5" customHeight="1">
      <c r="A340" s="89"/>
      <c r="B340" s="339"/>
      <c r="C340" s="339"/>
      <c r="D340" s="339"/>
      <c r="E340" s="339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345"/>
      <c r="R340" s="86"/>
      <c r="S340" s="86"/>
      <c r="T340" s="86"/>
      <c r="U340" s="86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</row>
    <row r="341" spans="1:39" ht="13.5" customHeight="1">
      <c r="A341" s="89"/>
      <c r="B341" s="339"/>
      <c r="C341" s="339"/>
      <c r="D341" s="339"/>
      <c r="E341" s="339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345"/>
      <c r="R341" s="86"/>
      <c r="S341" s="86"/>
      <c r="T341" s="86"/>
      <c r="U341" s="86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</row>
    <row r="342" spans="1:39" ht="13.5" customHeight="1">
      <c r="A342" s="89"/>
      <c r="B342" s="339"/>
      <c r="C342" s="339"/>
      <c r="D342" s="339"/>
      <c r="E342" s="339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345"/>
      <c r="R342" s="86"/>
      <c r="S342" s="86"/>
      <c r="T342" s="86"/>
      <c r="U342" s="86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</row>
    <row r="343" spans="1:39" ht="13.5" customHeight="1">
      <c r="A343" s="89"/>
      <c r="B343" s="85"/>
      <c r="C343" s="85"/>
      <c r="D343" s="85"/>
      <c r="E343" s="85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92"/>
      <c r="R343" s="68"/>
      <c r="S343" s="86"/>
      <c r="T343" s="86"/>
      <c r="U343" s="86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</row>
    <row r="344" spans="1:39" ht="13.5" customHeight="1">
      <c r="A344" s="89"/>
      <c r="B344" s="340"/>
      <c r="C344" s="340"/>
      <c r="D344" s="340"/>
      <c r="E344" s="340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92"/>
      <c r="R344" s="68"/>
      <c r="S344" s="86"/>
      <c r="T344" s="86"/>
      <c r="U344" s="86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</row>
    <row r="345" spans="1:39" ht="13.5" customHeight="1">
      <c r="A345" s="89"/>
      <c r="B345" s="340"/>
      <c r="C345" s="340"/>
      <c r="D345" s="340"/>
      <c r="E345" s="340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92"/>
      <c r="R345" s="68"/>
      <c r="S345" s="86"/>
      <c r="T345" s="86"/>
      <c r="U345" s="86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</row>
    <row r="346" spans="1:39" ht="13.5" customHeight="1">
      <c r="A346" s="89"/>
      <c r="B346" s="340"/>
      <c r="C346" s="340"/>
      <c r="D346" s="340"/>
      <c r="E346" s="340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92"/>
      <c r="R346" s="68"/>
      <c r="S346" s="86"/>
      <c r="T346" s="86"/>
      <c r="U346" s="86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</row>
    <row r="347" spans="1:39" ht="13.5" customHeight="1">
      <c r="A347" s="89"/>
      <c r="B347" s="75"/>
      <c r="C347" s="75"/>
      <c r="D347" s="75"/>
      <c r="E347" s="75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345"/>
      <c r="R347" s="86"/>
      <c r="S347" s="86"/>
      <c r="T347" s="86"/>
      <c r="U347" s="86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</row>
    <row r="348" spans="1:39" ht="13.5" customHeight="1">
      <c r="A348" s="89"/>
      <c r="B348" s="75"/>
      <c r="C348" s="75"/>
      <c r="D348" s="75"/>
      <c r="E348" s="75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345"/>
      <c r="R348" s="86"/>
      <c r="S348" s="86"/>
      <c r="T348" s="86"/>
      <c r="U348" s="86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</row>
    <row r="349" spans="1:39" ht="13.5" customHeight="1">
      <c r="A349" s="89"/>
      <c r="B349" s="75"/>
      <c r="C349" s="75"/>
      <c r="D349" s="75"/>
      <c r="E349" s="75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345"/>
      <c r="R349" s="86"/>
      <c r="S349" s="86"/>
      <c r="T349" s="86"/>
      <c r="U349" s="86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</row>
    <row r="350" spans="1:39" ht="13.5" customHeight="1">
      <c r="A350" s="89"/>
      <c r="B350" s="75"/>
      <c r="C350" s="75"/>
      <c r="D350" s="75"/>
      <c r="E350" s="75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345"/>
      <c r="R350" s="86"/>
      <c r="S350" s="86"/>
      <c r="T350" s="86"/>
      <c r="U350" s="86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</row>
    <row r="351" spans="1:39" ht="13.5" customHeight="1">
      <c r="A351" s="89"/>
      <c r="B351" s="81"/>
      <c r="C351" s="81"/>
      <c r="D351" s="81"/>
      <c r="E351" s="81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345"/>
      <c r="R351" s="86"/>
      <c r="S351" s="86"/>
      <c r="T351" s="86"/>
      <c r="U351" s="86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</row>
    <row r="352" spans="1:39" ht="13.5" customHeight="1">
      <c r="A352" s="89"/>
      <c r="B352" s="85"/>
      <c r="C352" s="85"/>
      <c r="D352" s="85"/>
      <c r="E352" s="85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92"/>
      <c r="R352" s="68"/>
      <c r="S352" s="86"/>
      <c r="T352" s="86"/>
      <c r="U352" s="86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</row>
    <row r="353" spans="1:39" ht="13.5" customHeight="1">
      <c r="A353" s="89"/>
      <c r="B353" s="75"/>
      <c r="C353" s="75"/>
      <c r="D353" s="75"/>
      <c r="E353" s="75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345"/>
      <c r="R353" s="86"/>
      <c r="S353" s="86"/>
      <c r="T353" s="86"/>
      <c r="U353" s="86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</row>
    <row r="354" spans="1:39" ht="13.5" customHeight="1">
      <c r="A354" s="89"/>
      <c r="B354" s="75"/>
      <c r="C354" s="75"/>
      <c r="D354" s="75"/>
      <c r="E354" s="75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345"/>
      <c r="R354" s="86"/>
      <c r="S354" s="86"/>
      <c r="T354" s="86"/>
      <c r="U354" s="86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</row>
    <row r="355" spans="1:39" ht="13.5" customHeight="1">
      <c r="A355" s="89"/>
      <c r="B355" s="75"/>
      <c r="C355" s="75"/>
      <c r="D355" s="75"/>
      <c r="E355" s="75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345"/>
      <c r="R355" s="86"/>
      <c r="S355" s="86"/>
      <c r="T355" s="86"/>
      <c r="U355" s="86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</row>
    <row r="356" spans="1:39" ht="13.5" customHeight="1">
      <c r="A356" s="89"/>
      <c r="B356" s="85"/>
      <c r="C356" s="85"/>
      <c r="D356" s="85"/>
      <c r="E356" s="85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92"/>
      <c r="R356" s="68"/>
      <c r="S356" s="86"/>
      <c r="T356" s="86"/>
      <c r="U356" s="86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</row>
    <row r="357" spans="1:39" ht="13.5" customHeight="1">
      <c r="A357" s="89"/>
      <c r="B357" s="85"/>
      <c r="C357" s="85"/>
      <c r="D357" s="85"/>
      <c r="E357" s="85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92"/>
      <c r="R357" s="68"/>
      <c r="S357" s="86"/>
      <c r="T357" s="86"/>
      <c r="U357" s="86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</row>
    <row r="358" spans="1:39" ht="13.5" customHeight="1">
      <c r="A358" s="89"/>
      <c r="B358" s="85"/>
      <c r="C358" s="85"/>
      <c r="D358" s="85"/>
      <c r="E358" s="85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92"/>
      <c r="R358" s="68"/>
      <c r="S358" s="86"/>
      <c r="T358" s="86"/>
      <c r="U358" s="86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</row>
    <row r="359" spans="1:39" ht="13.5" customHeight="1">
      <c r="A359" s="89"/>
      <c r="B359" s="85"/>
      <c r="C359" s="85"/>
      <c r="D359" s="85"/>
      <c r="E359" s="85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92"/>
      <c r="R359" s="68"/>
      <c r="S359" s="86"/>
      <c r="T359" s="86"/>
      <c r="U359" s="86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</row>
    <row r="360" spans="1:39" ht="13.5" customHeight="1">
      <c r="A360" s="89"/>
      <c r="B360" s="75"/>
      <c r="C360" s="75"/>
      <c r="D360" s="75"/>
      <c r="E360" s="75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345"/>
      <c r="R360" s="86"/>
      <c r="S360" s="86"/>
      <c r="T360" s="86"/>
      <c r="U360" s="86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</row>
    <row r="361" spans="1:39" ht="13.5" customHeight="1">
      <c r="A361" s="89"/>
      <c r="B361" s="75"/>
      <c r="C361" s="75"/>
      <c r="D361" s="75"/>
      <c r="E361" s="75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345"/>
      <c r="R361" s="86"/>
      <c r="S361" s="86"/>
      <c r="T361" s="86"/>
      <c r="U361" s="86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</row>
    <row r="362" spans="1:39" ht="13.5" customHeight="1">
      <c r="A362" s="89"/>
      <c r="B362" s="85"/>
      <c r="C362" s="85"/>
      <c r="D362" s="85"/>
      <c r="E362" s="85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92"/>
      <c r="R362" s="68"/>
      <c r="S362" s="86"/>
      <c r="T362" s="86"/>
      <c r="U362" s="86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</row>
    <row r="363" spans="1:39" ht="13.5" customHeight="1">
      <c r="A363" s="89"/>
      <c r="B363" s="75"/>
      <c r="C363" s="75"/>
      <c r="D363" s="75"/>
      <c r="E363" s="75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345"/>
      <c r="R363" s="86"/>
      <c r="S363" s="86"/>
      <c r="T363" s="86"/>
      <c r="U363" s="86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</row>
    <row r="364" spans="1:39" ht="13.5" customHeight="1">
      <c r="A364" s="89"/>
      <c r="B364" s="85"/>
      <c r="C364" s="85"/>
      <c r="D364" s="366"/>
      <c r="E364" s="366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92"/>
      <c r="R364" s="79"/>
      <c r="S364" s="86"/>
      <c r="T364" s="86"/>
      <c r="U364" s="86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</row>
    <row r="365" spans="1:39" ht="13.5" customHeight="1">
      <c r="A365" s="89"/>
      <c r="B365" s="156"/>
      <c r="C365" s="156"/>
      <c r="D365" s="156"/>
      <c r="E365" s="156"/>
      <c r="F365" s="341"/>
      <c r="G365" s="341"/>
      <c r="H365" s="341"/>
      <c r="I365" s="341"/>
      <c r="J365" s="341"/>
      <c r="K365" s="341"/>
      <c r="L365" s="341"/>
      <c r="M365" s="341"/>
      <c r="N365" s="341"/>
      <c r="O365" s="341"/>
      <c r="P365" s="341"/>
      <c r="Q365" s="78"/>
      <c r="R365" s="86"/>
      <c r="S365" s="86"/>
      <c r="T365" s="86"/>
      <c r="U365" s="86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</row>
    <row r="366" spans="1:39" ht="13.5" customHeight="1">
      <c r="A366" s="89"/>
      <c r="B366" s="156"/>
      <c r="C366" s="156"/>
      <c r="D366" s="156"/>
      <c r="E366" s="156"/>
      <c r="F366" s="72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</row>
    <row r="367" spans="1:39" ht="13.5" customHeight="1">
      <c r="A367" s="89"/>
      <c r="B367" s="366"/>
      <c r="C367" s="366"/>
      <c r="D367" s="366"/>
      <c r="E367" s="366"/>
      <c r="F367" s="72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</row>
    <row r="368" spans="1:39" ht="13.5" customHeight="1">
      <c r="A368" s="89"/>
      <c r="B368" s="156"/>
      <c r="C368" s="111"/>
      <c r="D368" s="337"/>
      <c r="E368" s="342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68"/>
      <c r="U368" s="68"/>
      <c r="V368" s="185"/>
      <c r="W368" s="185"/>
      <c r="X368" s="185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</row>
    <row r="369" spans="1:39" ht="13.5" customHeight="1">
      <c r="A369" s="89"/>
      <c r="B369" s="338"/>
      <c r="C369" s="111"/>
      <c r="D369" s="118"/>
      <c r="E369" s="146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1"/>
      <c r="U369" s="108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</row>
    <row r="370" spans="1:39" ht="13.5" customHeight="1">
      <c r="A370" s="89"/>
      <c r="B370" s="338"/>
      <c r="C370" s="111"/>
      <c r="D370" s="118"/>
      <c r="E370" s="146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1"/>
      <c r="U370" s="108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</row>
    <row r="371" spans="1:39" ht="13.5" customHeight="1">
      <c r="A371" s="89"/>
      <c r="B371" s="338"/>
      <c r="C371" s="111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1"/>
      <c r="U371" s="108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</row>
    <row r="372" spans="1:39" ht="13.5" customHeight="1">
      <c r="A372" s="80"/>
      <c r="B372" s="339"/>
      <c r="C372" s="8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86"/>
      <c r="U372" s="108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</row>
    <row r="373" spans="1:39" ht="13.5" customHeight="1">
      <c r="A373" s="89"/>
      <c r="B373" s="339"/>
      <c r="C373" s="8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86"/>
      <c r="U373" s="108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</row>
    <row r="374" spans="1:39" ht="13.5" customHeight="1">
      <c r="A374" s="89"/>
      <c r="B374" s="339"/>
      <c r="C374" s="8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86"/>
      <c r="U374" s="108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</row>
    <row r="375" spans="1:39" ht="13.5" customHeight="1">
      <c r="A375" s="80"/>
      <c r="B375" s="339"/>
      <c r="C375" s="8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86"/>
      <c r="U375" s="108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</row>
    <row r="376" spans="1:39" ht="13.5" customHeight="1">
      <c r="A376" s="89"/>
      <c r="B376" s="339"/>
      <c r="C376" s="8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86"/>
      <c r="U376" s="108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</row>
    <row r="377" spans="1:39" ht="13.5" customHeight="1">
      <c r="A377" s="89"/>
      <c r="B377" s="85"/>
      <c r="C377" s="68"/>
      <c r="D377" s="118"/>
      <c r="E377" s="146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68"/>
      <c r="U377" s="108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</row>
    <row r="378" spans="1:39" ht="13.5" customHeight="1">
      <c r="A378" s="89"/>
      <c r="B378" s="340"/>
      <c r="C378" s="68"/>
      <c r="D378" s="118"/>
      <c r="E378" s="146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68"/>
      <c r="U378" s="108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</row>
    <row r="379" spans="1:39" ht="13.5" customHeight="1">
      <c r="A379" s="80"/>
      <c r="B379" s="340"/>
      <c r="C379" s="68"/>
      <c r="D379" s="118"/>
      <c r="E379" s="146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68"/>
      <c r="U379" s="108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</row>
    <row r="380" spans="1:39" ht="13.5" customHeight="1">
      <c r="A380" s="80"/>
      <c r="B380" s="340"/>
      <c r="C380" s="6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68"/>
      <c r="U380" s="108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</row>
    <row r="381" spans="1:39" ht="13.5" customHeight="1">
      <c r="A381" s="80"/>
      <c r="B381" s="75"/>
      <c r="C381" s="8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86"/>
      <c r="U381" s="108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</row>
    <row r="382" spans="1:39" ht="13.5" customHeight="1">
      <c r="A382" s="80"/>
      <c r="B382" s="75"/>
      <c r="C382" s="8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86"/>
      <c r="U382" s="108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</row>
    <row r="383" spans="1:39" ht="13.5" customHeight="1">
      <c r="A383" s="80"/>
      <c r="B383" s="75"/>
      <c r="C383" s="8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86"/>
      <c r="U383" s="108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</row>
    <row r="384" spans="1:39" ht="13.5" customHeight="1">
      <c r="A384" s="80"/>
      <c r="B384" s="75"/>
      <c r="C384" s="8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86"/>
      <c r="U384" s="108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</row>
    <row r="385" spans="1:39" ht="13.5" customHeight="1">
      <c r="A385" s="80"/>
      <c r="B385" s="81"/>
      <c r="C385" s="8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86"/>
      <c r="U385" s="108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</row>
    <row r="386" spans="1:39" ht="13.5" customHeight="1">
      <c r="A386" s="80"/>
      <c r="B386" s="85"/>
      <c r="C386" s="6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68"/>
      <c r="U386" s="108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</row>
    <row r="387" spans="1:39" ht="13.5" customHeight="1">
      <c r="A387" s="80"/>
      <c r="B387" s="75"/>
      <c r="C387" s="8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86"/>
      <c r="U387" s="108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</row>
    <row r="388" spans="1:39" ht="13.5" customHeight="1">
      <c r="A388" s="80"/>
      <c r="B388" s="75"/>
      <c r="C388" s="8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86"/>
      <c r="U388" s="108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</row>
    <row r="389" spans="1:39" ht="13.5" customHeight="1">
      <c r="A389" s="80"/>
      <c r="B389" s="75"/>
      <c r="C389" s="8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86"/>
      <c r="U389" s="108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</row>
    <row r="390" spans="1:39" ht="13.5" customHeight="1">
      <c r="A390" s="80"/>
      <c r="B390" s="85"/>
      <c r="C390" s="6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68"/>
      <c r="U390" s="108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</row>
    <row r="391" spans="1:39" ht="13.5" customHeight="1">
      <c r="A391" s="80"/>
      <c r="B391" s="85"/>
      <c r="C391" s="68"/>
      <c r="D391" s="146"/>
      <c r="E391" s="146"/>
      <c r="F391" s="146"/>
      <c r="G391" s="146"/>
      <c r="H391" s="146"/>
      <c r="I391" s="118"/>
      <c r="J391" s="118"/>
      <c r="K391" s="118"/>
      <c r="L391" s="118"/>
      <c r="M391" s="118"/>
      <c r="N391" s="118"/>
      <c r="O391" s="118"/>
      <c r="P391" s="118"/>
      <c r="Q391" s="118"/>
      <c r="R391" s="146"/>
      <c r="S391" s="146"/>
      <c r="T391" s="68"/>
      <c r="U391" s="108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</row>
    <row r="392" spans="1:39" ht="13.5" customHeight="1">
      <c r="A392" s="80"/>
      <c r="B392" s="85"/>
      <c r="C392" s="68"/>
      <c r="D392" s="146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68"/>
      <c r="U392" s="108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</row>
    <row r="393" spans="1:39" ht="13.5" customHeight="1">
      <c r="A393" s="80"/>
      <c r="B393" s="85"/>
      <c r="C393" s="6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68"/>
      <c r="U393" s="108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</row>
    <row r="394" spans="1:39" ht="13.5" customHeight="1">
      <c r="A394" s="80"/>
      <c r="B394" s="75"/>
      <c r="C394" s="8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86"/>
      <c r="U394" s="108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</row>
    <row r="395" spans="1:39" ht="13.5" customHeight="1">
      <c r="A395" s="80"/>
      <c r="B395" s="75"/>
      <c r="C395" s="8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86"/>
      <c r="U395" s="108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</row>
    <row r="396" spans="1:39" ht="13.5" customHeight="1">
      <c r="A396" s="80"/>
      <c r="B396" s="85"/>
      <c r="C396" s="6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68"/>
      <c r="U396" s="108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</row>
    <row r="397" spans="1:39" ht="13.5" customHeight="1">
      <c r="A397" s="80"/>
      <c r="B397" s="75"/>
      <c r="C397" s="86"/>
      <c r="D397" s="118"/>
      <c r="E397" s="118"/>
      <c r="F397" s="118"/>
      <c r="G397" s="118"/>
      <c r="H397" s="118"/>
      <c r="I397" s="118"/>
      <c r="J397" s="118"/>
      <c r="K397" s="146"/>
      <c r="L397" s="146"/>
      <c r="M397" s="146"/>
      <c r="N397" s="146"/>
      <c r="O397" s="146"/>
      <c r="P397" s="146"/>
      <c r="Q397" s="146"/>
      <c r="R397" s="146"/>
      <c r="S397" s="146"/>
      <c r="T397" s="86"/>
      <c r="U397" s="108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</row>
    <row r="398" spans="1:39" ht="13.5" customHeight="1">
      <c r="A398" s="80"/>
      <c r="B398" s="156"/>
      <c r="C398" s="79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08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</row>
    <row r="399" spans="1:39" ht="13.5" customHeight="1">
      <c r="A399" s="80"/>
      <c r="B399" s="156"/>
      <c r="C399" s="79"/>
      <c r="D399" s="341"/>
      <c r="E399" s="341"/>
      <c r="F399" s="341"/>
      <c r="G399" s="341"/>
      <c r="H399" s="341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341"/>
      <c r="T399" s="343"/>
      <c r="U399" s="71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</row>
    <row r="400" spans="1:39" ht="13.5" customHeight="1">
      <c r="A400" s="89"/>
      <c r="B400" s="88"/>
      <c r="C400" s="90"/>
      <c r="D400" s="90"/>
      <c r="E400" s="91"/>
      <c r="F400" s="72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</row>
    <row r="401" spans="1:39" ht="13.5" customHeight="1">
      <c r="A401" s="89"/>
      <c r="B401" s="156"/>
      <c r="C401" s="111"/>
      <c r="D401" s="156"/>
      <c r="E401" s="156"/>
      <c r="F401" s="156"/>
      <c r="G401" s="156"/>
      <c r="H401" s="156"/>
      <c r="I401" s="156"/>
      <c r="J401" s="156"/>
      <c r="K401" s="156"/>
      <c r="L401" s="165"/>
      <c r="M401" s="344"/>
      <c r="N401" s="344"/>
      <c r="O401" s="344"/>
      <c r="P401" s="344"/>
      <c r="Q401" s="344"/>
      <c r="R401" s="344"/>
      <c r="S401" s="156"/>
      <c r="T401" s="111"/>
      <c r="U401" s="68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</row>
    <row r="402" spans="1:39" ht="13.5" customHeight="1">
      <c r="A402" s="89"/>
      <c r="B402" s="338"/>
      <c r="C402" s="111"/>
      <c r="D402" s="118"/>
      <c r="E402" s="118"/>
      <c r="F402" s="118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18"/>
      <c r="S402" s="108"/>
      <c r="T402" s="111"/>
      <c r="U402" s="192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</row>
    <row r="403" spans="1:39" ht="13.5" customHeight="1">
      <c r="A403" s="89"/>
      <c r="B403" s="338"/>
      <c r="C403" s="111"/>
      <c r="D403" s="118"/>
      <c r="E403" s="118"/>
      <c r="F403" s="118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18"/>
      <c r="S403" s="108"/>
      <c r="T403" s="111"/>
      <c r="U403" s="192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</row>
    <row r="404" spans="1:39" ht="13.5" customHeight="1">
      <c r="A404" s="89"/>
      <c r="B404" s="338"/>
      <c r="C404" s="111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08"/>
      <c r="T404" s="111"/>
      <c r="U404" s="192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</row>
    <row r="405" spans="1:39" ht="13.5" customHeight="1">
      <c r="A405" s="80"/>
      <c r="B405" s="339"/>
      <c r="C405" s="8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08"/>
      <c r="T405" s="86"/>
      <c r="U405" s="345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</row>
    <row r="406" spans="1:39" ht="13.5" customHeight="1">
      <c r="A406" s="89"/>
      <c r="B406" s="339"/>
      <c r="C406" s="8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08"/>
      <c r="T406" s="86"/>
      <c r="U406" s="345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</row>
    <row r="407" spans="1:39" ht="13.5" customHeight="1">
      <c r="A407" s="89"/>
      <c r="B407" s="339"/>
      <c r="C407" s="8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08"/>
      <c r="T407" s="86"/>
      <c r="U407" s="345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</row>
    <row r="408" spans="1:39" ht="13.5" customHeight="1">
      <c r="A408" s="80"/>
      <c r="B408" s="339"/>
      <c r="C408" s="86"/>
      <c r="D408" s="146"/>
      <c r="E408" s="146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46"/>
      <c r="S408" s="108"/>
      <c r="T408" s="86"/>
      <c r="U408" s="345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</row>
    <row r="409" spans="1:38" ht="13.5" customHeight="1">
      <c r="A409" s="89"/>
      <c r="B409" s="339"/>
      <c r="C409" s="8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08"/>
      <c r="T409" s="86"/>
      <c r="U409" s="345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</row>
    <row r="410" spans="1:38" ht="13.5" customHeight="1">
      <c r="A410" s="89"/>
      <c r="B410" s="346"/>
      <c r="C410" s="6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08"/>
      <c r="T410" s="68"/>
      <c r="U410" s="192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</row>
    <row r="411" spans="1:38" ht="13.5" customHeight="1">
      <c r="A411" s="89"/>
      <c r="B411" s="340"/>
      <c r="C411" s="6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08"/>
      <c r="T411" s="68"/>
      <c r="U411" s="192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</row>
    <row r="412" spans="1:38" ht="13.5" customHeight="1">
      <c r="A412" s="80"/>
      <c r="B412" s="340"/>
      <c r="C412" s="6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08"/>
      <c r="T412" s="68"/>
      <c r="U412" s="192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</row>
    <row r="413" spans="1:38" ht="13.5" customHeight="1">
      <c r="A413" s="80"/>
      <c r="B413" s="340"/>
      <c r="C413" s="6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08"/>
      <c r="T413" s="68"/>
      <c r="U413" s="192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</row>
    <row r="414" spans="1:38" ht="13.5" customHeight="1">
      <c r="A414" s="80"/>
      <c r="B414" s="75"/>
      <c r="C414" s="8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08"/>
      <c r="T414" s="86"/>
      <c r="U414" s="345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</row>
    <row r="415" spans="1:38" ht="13.5" customHeight="1">
      <c r="A415" s="80"/>
      <c r="B415" s="75"/>
      <c r="C415" s="8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08"/>
      <c r="T415" s="86"/>
      <c r="U415" s="345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</row>
    <row r="416" spans="1:38" ht="13.5" customHeight="1">
      <c r="A416" s="80"/>
      <c r="B416" s="75"/>
      <c r="C416" s="8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08"/>
      <c r="T416" s="86"/>
      <c r="U416" s="345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</row>
    <row r="417" spans="1:38" ht="13.5" customHeight="1">
      <c r="A417" s="80"/>
      <c r="B417" s="75"/>
      <c r="C417" s="8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08"/>
      <c r="T417" s="86"/>
      <c r="U417" s="345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</row>
    <row r="418" spans="1:38" ht="13.5" customHeight="1">
      <c r="A418" s="80"/>
      <c r="B418" s="81"/>
      <c r="C418" s="86"/>
      <c r="D418" s="146"/>
      <c r="E418" s="146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46"/>
      <c r="S418" s="108"/>
      <c r="T418" s="86"/>
      <c r="U418" s="345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</row>
    <row r="419" spans="1:38" ht="13.5" customHeight="1">
      <c r="A419" s="80"/>
      <c r="B419" s="85"/>
      <c r="C419" s="6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08"/>
      <c r="T419" s="68"/>
      <c r="U419" s="192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</row>
    <row r="420" spans="1:38" ht="13.5" customHeight="1">
      <c r="A420" s="80"/>
      <c r="B420" s="75"/>
      <c r="C420" s="86"/>
      <c r="D420" s="146"/>
      <c r="E420" s="146"/>
      <c r="F420" s="146"/>
      <c r="G420" s="146"/>
      <c r="H420" s="146"/>
      <c r="I420" s="347"/>
      <c r="J420" s="347"/>
      <c r="K420" s="347"/>
      <c r="L420" s="347"/>
      <c r="M420" s="347"/>
      <c r="N420" s="347"/>
      <c r="O420" s="347"/>
      <c r="P420" s="347"/>
      <c r="Q420" s="347"/>
      <c r="R420" s="146"/>
      <c r="S420" s="108"/>
      <c r="T420" s="86"/>
      <c r="U420" s="345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</row>
    <row r="421" spans="1:38" ht="13.5" customHeight="1">
      <c r="A421" s="80"/>
      <c r="B421" s="75"/>
      <c r="C421" s="86"/>
      <c r="D421" s="146"/>
      <c r="E421" s="146"/>
      <c r="F421" s="146"/>
      <c r="G421" s="146"/>
      <c r="H421" s="146"/>
      <c r="I421" s="347"/>
      <c r="J421" s="347"/>
      <c r="K421" s="347"/>
      <c r="L421" s="347"/>
      <c r="M421" s="347"/>
      <c r="N421" s="347"/>
      <c r="O421" s="347"/>
      <c r="P421" s="347"/>
      <c r="Q421" s="347"/>
      <c r="R421" s="146"/>
      <c r="S421" s="108"/>
      <c r="T421" s="86"/>
      <c r="U421" s="345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</row>
    <row r="422" spans="1:38" ht="13.5" customHeight="1">
      <c r="A422" s="80"/>
      <c r="B422" s="75"/>
      <c r="C422" s="8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08"/>
      <c r="T422" s="86"/>
      <c r="U422" s="345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</row>
    <row r="423" spans="1:38" ht="13.5" customHeight="1">
      <c r="A423" s="80"/>
      <c r="B423" s="85"/>
      <c r="C423" s="6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08"/>
      <c r="T423" s="68"/>
      <c r="U423" s="118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</row>
    <row r="424" spans="1:38" ht="13.5" customHeight="1">
      <c r="A424" s="80"/>
      <c r="B424" s="85"/>
      <c r="C424" s="68"/>
      <c r="D424" s="118"/>
      <c r="E424" s="118"/>
      <c r="F424" s="146"/>
      <c r="G424" s="146"/>
      <c r="H424" s="146"/>
      <c r="I424" s="347"/>
      <c r="J424" s="347"/>
      <c r="K424" s="347"/>
      <c r="L424" s="146"/>
      <c r="M424" s="347"/>
      <c r="N424" s="146"/>
      <c r="O424" s="146"/>
      <c r="P424" s="146"/>
      <c r="Q424" s="146"/>
      <c r="R424" s="146"/>
      <c r="S424" s="108"/>
      <c r="T424" s="68"/>
      <c r="U424" s="118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</row>
    <row r="425" spans="1:38" ht="13.5" customHeight="1">
      <c r="A425" s="80"/>
      <c r="B425" s="85"/>
      <c r="C425" s="68"/>
      <c r="D425" s="118"/>
      <c r="E425" s="118"/>
      <c r="F425" s="146"/>
      <c r="G425" s="146"/>
      <c r="H425" s="146"/>
      <c r="I425" s="347"/>
      <c r="J425" s="347"/>
      <c r="K425" s="347"/>
      <c r="L425" s="347"/>
      <c r="M425" s="347"/>
      <c r="N425" s="347"/>
      <c r="O425" s="347"/>
      <c r="P425" s="347"/>
      <c r="Q425" s="146"/>
      <c r="R425" s="118"/>
      <c r="S425" s="108"/>
      <c r="T425" s="68"/>
      <c r="U425" s="192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</row>
    <row r="426" spans="1:38" ht="13.5" customHeight="1">
      <c r="A426" s="80"/>
      <c r="B426" s="85"/>
      <c r="C426" s="6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08"/>
      <c r="T426" s="68"/>
      <c r="U426" s="192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</row>
    <row r="427" spans="1:38" ht="13.5" customHeight="1">
      <c r="A427" s="80"/>
      <c r="B427" s="75"/>
      <c r="C427" s="86"/>
      <c r="D427" s="146"/>
      <c r="E427" s="146"/>
      <c r="F427" s="146"/>
      <c r="G427" s="146"/>
      <c r="H427" s="146"/>
      <c r="I427" s="347"/>
      <c r="J427" s="347"/>
      <c r="K427" s="347"/>
      <c r="L427" s="347"/>
      <c r="M427" s="347"/>
      <c r="N427" s="347"/>
      <c r="O427" s="347"/>
      <c r="P427" s="347"/>
      <c r="Q427" s="347"/>
      <c r="R427" s="146"/>
      <c r="S427" s="108"/>
      <c r="T427" s="86"/>
      <c r="U427" s="345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</row>
    <row r="428" spans="1:38" ht="13.5" customHeight="1">
      <c r="A428" s="80"/>
      <c r="B428" s="75"/>
      <c r="C428" s="8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08"/>
      <c r="T428" s="86"/>
      <c r="U428" s="345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</row>
    <row r="429" spans="1:38" ht="13.5" customHeight="1">
      <c r="A429" s="80"/>
      <c r="B429" s="85"/>
      <c r="C429" s="6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46"/>
      <c r="R429" s="146"/>
      <c r="S429" s="108"/>
      <c r="T429" s="68"/>
      <c r="U429" s="192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</row>
    <row r="430" spans="1:38" ht="13.5" customHeight="1">
      <c r="A430" s="80"/>
      <c r="B430" s="75"/>
      <c r="C430" s="86"/>
      <c r="D430" s="146"/>
      <c r="E430" s="146"/>
      <c r="F430" s="146"/>
      <c r="G430" s="146"/>
      <c r="H430" s="146"/>
      <c r="I430" s="347"/>
      <c r="J430" s="347"/>
      <c r="K430" s="347"/>
      <c r="L430" s="347"/>
      <c r="M430" s="347"/>
      <c r="N430" s="347"/>
      <c r="O430" s="347"/>
      <c r="P430" s="347"/>
      <c r="Q430" s="347"/>
      <c r="R430" s="118"/>
      <c r="S430" s="108"/>
      <c r="T430" s="86"/>
      <c r="U430" s="192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</row>
    <row r="431" spans="1:38" ht="13.5" customHeight="1">
      <c r="A431" s="80"/>
      <c r="B431" s="156"/>
      <c r="C431" s="79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07"/>
      <c r="T431" s="146"/>
      <c r="U431" s="118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</row>
    <row r="432" spans="1:38" ht="13.5" customHeight="1">
      <c r="A432" s="80"/>
      <c r="B432" s="156"/>
      <c r="C432" s="79"/>
      <c r="D432" s="341"/>
      <c r="E432" s="341"/>
      <c r="F432" s="341"/>
      <c r="G432" s="341"/>
      <c r="H432" s="341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71"/>
      <c r="T432" s="341"/>
      <c r="U432" s="78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</row>
    <row r="433" spans="1:38" ht="15.75" customHeight="1">
      <c r="A433" s="80"/>
      <c r="B433" s="156"/>
      <c r="C433" s="79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46"/>
      <c r="T433" s="146"/>
      <c r="U433" s="192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</row>
    <row r="434" spans="1:21" ht="17.25" customHeight="1">
      <c r="A434" s="73"/>
      <c r="B434" s="74"/>
      <c r="C434" s="75"/>
      <c r="D434" s="75"/>
      <c r="E434" s="76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</row>
    <row r="435" spans="1:21" ht="13.5" customHeight="1">
      <c r="A435" s="73"/>
      <c r="B435" s="74"/>
      <c r="C435" s="75"/>
      <c r="D435" s="75"/>
      <c r="E435" s="76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</row>
    <row r="436" spans="1:21" ht="12.75" customHeight="1">
      <c r="A436" s="73"/>
      <c r="B436" s="74"/>
      <c r="C436" s="75"/>
      <c r="D436" s="75"/>
      <c r="E436" s="76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</row>
    <row r="437" spans="1:21" ht="13.5" customHeight="1" hidden="1">
      <c r="A437" s="69"/>
      <c r="B437" s="70"/>
      <c r="C437" s="70"/>
      <c r="D437" s="70"/>
      <c r="E437" s="7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</row>
    <row r="438" spans="1:21" ht="1.5" customHeight="1">
      <c r="A438" s="80"/>
      <c r="B438" s="70"/>
      <c r="C438" s="70"/>
      <c r="D438" s="70"/>
      <c r="E438" s="71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</row>
    <row r="439" spans="1:21" ht="13.5" customHeight="1" hidden="1">
      <c r="A439" s="80"/>
      <c r="B439" s="70"/>
      <c r="C439" s="70"/>
      <c r="D439" s="70"/>
      <c r="E439" s="7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</row>
    <row r="440" spans="1:21" ht="13.5" customHeight="1" hidden="1">
      <c r="A440" s="80"/>
      <c r="B440" s="81"/>
      <c r="C440" s="81"/>
      <c r="D440" s="81"/>
      <c r="E440" s="76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</row>
    <row r="441" spans="1:21" ht="13.5" customHeight="1" hidden="1">
      <c r="A441" s="80"/>
      <c r="B441" s="75"/>
      <c r="C441" s="75"/>
      <c r="D441" s="75"/>
      <c r="E441" s="76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</row>
    <row r="442" spans="1:21" s="8" customFormat="1" ht="13.5" customHeight="1" hidden="1">
      <c r="A442" s="69"/>
      <c r="B442" s="70"/>
      <c r="C442" s="70"/>
      <c r="D442" s="70"/>
      <c r="E442" s="78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</row>
    <row r="443" spans="1:21" ht="13.5" customHeight="1">
      <c r="A443" s="84"/>
      <c r="B443" s="79"/>
      <c r="C443" s="85"/>
      <c r="D443" s="85"/>
      <c r="E443" s="7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</row>
    <row r="444" spans="1:21" ht="12.75">
      <c r="A444" s="84"/>
      <c r="B444" s="75"/>
      <c r="C444" s="75"/>
      <c r="D444" s="75"/>
      <c r="E444" s="76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</row>
    <row r="445" spans="1:21" ht="14.25">
      <c r="A445" s="84"/>
      <c r="B445" s="88"/>
      <c r="C445" s="88"/>
      <c r="D445" s="88"/>
      <c r="E445" s="76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</row>
    <row r="446" spans="1:5" ht="12.75">
      <c r="A446" s="10"/>
      <c r="B446" s="5"/>
      <c r="C446" s="5"/>
      <c r="D446" s="5"/>
      <c r="E446" s="20"/>
    </row>
    <row r="447" spans="1:5" ht="12.75">
      <c r="A447" s="10"/>
      <c r="B447" s="5"/>
      <c r="C447" s="5"/>
      <c r="D447" s="5"/>
      <c r="E447" s="20"/>
    </row>
    <row r="448" spans="1:5" ht="12.75">
      <c r="A448" s="10"/>
      <c r="B448" s="5"/>
      <c r="C448" s="5"/>
      <c r="D448" s="5"/>
      <c r="E448" s="20"/>
    </row>
    <row r="449" spans="1:5" ht="12.75">
      <c r="A449" s="10"/>
      <c r="B449" s="5"/>
      <c r="C449" s="5"/>
      <c r="D449" s="5"/>
      <c r="E449" s="20"/>
    </row>
    <row r="450" spans="1:5" ht="12.75">
      <c r="A450" s="10"/>
      <c r="B450" s="5"/>
      <c r="C450" s="5"/>
      <c r="D450" s="5"/>
      <c r="E450" s="20"/>
    </row>
    <row r="451" spans="1:5" ht="12.75">
      <c r="A451" s="10"/>
      <c r="B451" s="5"/>
      <c r="C451" s="5"/>
      <c r="D451" s="5"/>
      <c r="E451" s="20"/>
    </row>
    <row r="452" spans="1:5" ht="12.75">
      <c r="A452" s="10"/>
      <c r="B452" s="5"/>
      <c r="C452" s="5"/>
      <c r="D452" s="5"/>
      <c r="E452" s="20"/>
    </row>
    <row r="453" spans="1:5" ht="12.75">
      <c r="A453" s="10"/>
      <c r="B453" s="5"/>
      <c r="C453" s="5"/>
      <c r="D453" s="5"/>
      <c r="E453" s="20"/>
    </row>
    <row r="454" spans="1:5" ht="12.75">
      <c r="A454" s="10"/>
      <c r="B454" s="5"/>
      <c r="C454" s="5"/>
      <c r="D454" s="5"/>
      <c r="E454" s="20"/>
    </row>
    <row r="455" spans="1:5" ht="12.75">
      <c r="A455" s="10"/>
      <c r="B455" s="5"/>
      <c r="C455" s="5"/>
      <c r="D455" s="5"/>
      <c r="E455" s="20"/>
    </row>
    <row r="456" spans="1:5" ht="12.75">
      <c r="A456" s="10"/>
      <c r="B456" s="5"/>
      <c r="C456" s="5"/>
      <c r="D456" s="5"/>
      <c r="E456" s="20"/>
    </row>
    <row r="457" spans="1:5" ht="12.75">
      <c r="A457" s="10"/>
      <c r="B457" s="5"/>
      <c r="C457" s="5"/>
      <c r="D457" s="5"/>
      <c r="E457" s="20"/>
    </row>
    <row r="458" spans="1:5" ht="12.75">
      <c r="A458" s="10"/>
      <c r="B458" s="5"/>
      <c r="C458" s="5"/>
      <c r="D458" s="5"/>
      <c r="E458" s="20"/>
    </row>
    <row r="459" spans="1:5" ht="12.75">
      <c r="A459" s="10"/>
      <c r="B459" s="5"/>
      <c r="C459" s="5"/>
      <c r="D459" s="5"/>
      <c r="E459" s="20"/>
    </row>
    <row r="460" spans="1:5" ht="12.75">
      <c r="A460" s="10"/>
      <c r="B460" s="5"/>
      <c r="C460" s="5"/>
      <c r="D460" s="5"/>
      <c r="E460" s="20"/>
    </row>
    <row r="461" spans="1:5" ht="12.75">
      <c r="A461" s="10"/>
      <c r="B461" s="5"/>
      <c r="C461" s="5"/>
      <c r="D461" s="5"/>
      <c r="E461" s="20"/>
    </row>
    <row r="462" spans="1:5" ht="12.75">
      <c r="A462" s="10"/>
      <c r="B462" s="5"/>
      <c r="C462" s="5"/>
      <c r="D462" s="5"/>
      <c r="E462" s="20"/>
    </row>
    <row r="463" spans="1:5" ht="12.75">
      <c r="A463" s="10"/>
      <c r="B463" s="5"/>
      <c r="C463" s="5"/>
      <c r="D463" s="5"/>
      <c r="E463" s="20"/>
    </row>
    <row r="464" spans="1:5" ht="12.75">
      <c r="A464" s="10"/>
      <c r="B464" s="5"/>
      <c r="C464" s="5"/>
      <c r="D464" s="5"/>
      <c r="E464" s="20"/>
    </row>
    <row r="465" spans="1:5" ht="12.75">
      <c r="A465" s="10"/>
      <c r="B465" s="5"/>
      <c r="C465" s="5"/>
      <c r="D465" s="5"/>
      <c r="E465" s="20"/>
    </row>
    <row r="466" spans="1:5" ht="12.75">
      <c r="A466" s="10"/>
      <c r="B466" s="5"/>
      <c r="C466" s="5"/>
      <c r="D466" s="5"/>
      <c r="E466" s="20"/>
    </row>
    <row r="467" spans="1:5" ht="12.75">
      <c r="A467" s="10"/>
      <c r="B467" s="5"/>
      <c r="C467" s="5"/>
      <c r="D467" s="5"/>
      <c r="E467" s="20"/>
    </row>
    <row r="468" spans="1:5" ht="12.75">
      <c r="A468" s="10"/>
      <c r="B468" s="5"/>
      <c r="C468" s="5"/>
      <c r="D468" s="5"/>
      <c r="E468" s="20"/>
    </row>
    <row r="469" spans="1:5" ht="12.75">
      <c r="A469" s="10"/>
      <c r="B469" s="5"/>
      <c r="C469" s="5"/>
      <c r="D469" s="5"/>
      <c r="E469" s="20"/>
    </row>
    <row r="470" spans="1:5" ht="12.75">
      <c r="A470" s="10"/>
      <c r="B470" s="5"/>
      <c r="C470" s="5"/>
      <c r="D470" s="5"/>
      <c r="E470" s="20"/>
    </row>
    <row r="471" spans="1:5" ht="12.75">
      <c r="A471" s="10"/>
      <c r="B471" s="5"/>
      <c r="C471" s="5"/>
      <c r="D471" s="5"/>
      <c r="E471" s="20"/>
    </row>
    <row r="472" spans="1:5" ht="12.75">
      <c r="A472" s="10"/>
      <c r="B472" s="5"/>
      <c r="C472" s="5"/>
      <c r="D472" s="5"/>
      <c r="E472" s="20"/>
    </row>
    <row r="473" spans="1:5" ht="12.75">
      <c r="A473" s="10"/>
      <c r="B473" s="5"/>
      <c r="C473" s="5"/>
      <c r="D473" s="5"/>
      <c r="E473" s="20"/>
    </row>
    <row r="474" spans="1:5" ht="12.75">
      <c r="A474" s="10"/>
      <c r="B474" s="5"/>
      <c r="C474" s="5"/>
      <c r="D474" s="5"/>
      <c r="E474" s="20"/>
    </row>
    <row r="475" spans="1:5" ht="12.75">
      <c r="A475" s="10"/>
      <c r="B475" s="5"/>
      <c r="C475" s="5"/>
      <c r="D475" s="5"/>
      <c r="E475" s="20"/>
    </row>
  </sheetData>
  <mergeCells count="6">
    <mergeCell ref="G10:H10"/>
    <mergeCell ref="G9:H9"/>
    <mergeCell ref="B333:E333"/>
    <mergeCell ref="B367:E367"/>
    <mergeCell ref="D364:E364"/>
    <mergeCell ref="B325:E325"/>
  </mergeCells>
  <printOptions horizontalCentered="1"/>
  <pageMargins left="0.7874015748031497" right="0" top="0" bottom="0" header="0" footer="0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7" t="s">
        <v>86</v>
      </c>
    </row>
    <row r="2" ht="12.75">
      <c r="B2" s="27" t="s">
        <v>87</v>
      </c>
    </row>
    <row r="3" ht="12.75">
      <c r="B3" s="27" t="s">
        <v>88</v>
      </c>
    </row>
    <row r="5" ht="12.75">
      <c r="B5" s="25" t="s">
        <v>40</v>
      </c>
    </row>
    <row r="6" ht="12.75">
      <c r="B6" s="25" t="s">
        <v>28</v>
      </c>
    </row>
    <row r="8" spans="1:4" ht="12.75">
      <c r="A8" s="37" t="s">
        <v>30</v>
      </c>
      <c r="B8" s="14" t="s">
        <v>0</v>
      </c>
      <c r="C8" s="18" t="s">
        <v>20</v>
      </c>
      <c r="D8" s="1" t="s">
        <v>2</v>
      </c>
    </row>
    <row r="9" spans="1:4" ht="12.75">
      <c r="A9" s="38" t="s">
        <v>31</v>
      </c>
      <c r="B9" s="32"/>
      <c r="C9" s="19" t="s">
        <v>21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6">
        <v>5</v>
      </c>
    </row>
    <row r="11" spans="1:4" ht="12.75">
      <c r="A11" s="9">
        <v>1</v>
      </c>
      <c r="B11" s="44" t="s">
        <v>4</v>
      </c>
      <c r="C11" s="34">
        <v>100</v>
      </c>
      <c r="D11" s="11">
        <f>SUM(D13)</f>
        <v>4260</v>
      </c>
    </row>
    <row r="12" spans="1:4" ht="12.75">
      <c r="A12" s="6"/>
      <c r="B12" s="45" t="s">
        <v>5</v>
      </c>
      <c r="C12" s="35"/>
      <c r="D12" s="12"/>
    </row>
    <row r="13" spans="1:4" ht="12.75">
      <c r="A13" s="4" t="s">
        <v>32</v>
      </c>
      <c r="B13" s="29" t="s">
        <v>41</v>
      </c>
      <c r="C13" s="4">
        <v>106</v>
      </c>
      <c r="D13" s="4">
        <v>4260</v>
      </c>
    </row>
    <row r="14" spans="1:4" s="41" customFormat="1" ht="12.75">
      <c r="A14" s="46">
        <v>2</v>
      </c>
      <c r="B14" s="24" t="s">
        <v>61</v>
      </c>
      <c r="C14" s="46">
        <v>400</v>
      </c>
      <c r="D14" s="46">
        <f>SUM(D15)</f>
        <v>25</v>
      </c>
    </row>
    <row r="15" spans="1:4" ht="12.75">
      <c r="A15" s="4" t="s">
        <v>37</v>
      </c>
      <c r="B15" s="29" t="s">
        <v>62</v>
      </c>
      <c r="C15" s="4">
        <v>403</v>
      </c>
      <c r="D15" s="4">
        <v>25</v>
      </c>
    </row>
    <row r="16" spans="1:4" s="41" customFormat="1" ht="12.75">
      <c r="A16" s="46">
        <v>3</v>
      </c>
      <c r="B16" s="24" t="s">
        <v>63</v>
      </c>
      <c r="C16" s="46">
        <v>500</v>
      </c>
      <c r="D16" s="46">
        <f>SUM(D17)</f>
        <v>248</v>
      </c>
    </row>
    <row r="17" spans="1:4" ht="12.75">
      <c r="A17" s="4" t="s">
        <v>65</v>
      </c>
      <c r="B17" s="29" t="s">
        <v>64</v>
      </c>
      <c r="C17" s="4">
        <v>501</v>
      </c>
      <c r="D17" s="1">
        <v>248</v>
      </c>
    </row>
    <row r="18" spans="1:4" s="41" customFormat="1" ht="12.75">
      <c r="A18" s="47">
        <v>4</v>
      </c>
      <c r="B18" s="30" t="s">
        <v>81</v>
      </c>
      <c r="C18" s="53">
        <v>1200</v>
      </c>
      <c r="D18" s="47">
        <f>SUM(D21)</f>
        <v>10147</v>
      </c>
    </row>
    <row r="19" spans="1:4" s="41" customFormat="1" ht="12.75">
      <c r="A19" s="49"/>
      <c r="B19" s="22" t="s">
        <v>82</v>
      </c>
      <c r="C19" s="54"/>
      <c r="D19" s="48"/>
    </row>
    <row r="20" spans="1:4" ht="12.75">
      <c r="A20" s="50" t="s">
        <v>66</v>
      </c>
      <c r="B20" s="29" t="s">
        <v>42</v>
      </c>
      <c r="C20" s="4">
        <v>1201</v>
      </c>
      <c r="D20" s="2"/>
    </row>
    <row r="21" spans="1:4" ht="12.75">
      <c r="A21" s="4" t="s">
        <v>67</v>
      </c>
      <c r="B21" s="29" t="s">
        <v>43</v>
      </c>
      <c r="C21" s="4">
        <v>1202</v>
      </c>
      <c r="D21" s="4">
        <v>10147</v>
      </c>
    </row>
    <row r="22" spans="1:4" s="41" customFormat="1" ht="12.75">
      <c r="A22" s="47">
        <v>5</v>
      </c>
      <c r="B22" s="30" t="s">
        <v>83</v>
      </c>
      <c r="C22" s="47">
        <v>1300</v>
      </c>
      <c r="D22" s="47">
        <f>SUM(D25)</f>
        <v>259</v>
      </c>
    </row>
    <row r="23" spans="1:4" s="41" customFormat="1" ht="12.75">
      <c r="A23" s="48"/>
      <c r="B23" s="31" t="s">
        <v>84</v>
      </c>
      <c r="C23" s="48"/>
      <c r="D23" s="48"/>
    </row>
    <row r="24" spans="1:4" s="41" customFormat="1" ht="12.75" hidden="1">
      <c r="A24" s="42"/>
      <c r="B24" s="25"/>
      <c r="C24" s="42"/>
      <c r="D24" s="42"/>
    </row>
    <row r="25" spans="1:4" ht="12.75">
      <c r="A25" s="4" t="s">
        <v>68</v>
      </c>
      <c r="B25" s="29" t="s">
        <v>44</v>
      </c>
      <c r="C25" s="4">
        <v>1303</v>
      </c>
      <c r="D25" s="4">
        <v>259</v>
      </c>
    </row>
    <row r="26" spans="1:4" s="41" customFormat="1" ht="12.75">
      <c r="A26" s="46">
        <v>6</v>
      </c>
      <c r="B26" s="24" t="s">
        <v>25</v>
      </c>
      <c r="C26" s="46">
        <v>1400</v>
      </c>
      <c r="D26" s="46">
        <f>SUM(D27,D28)</f>
        <v>2005</v>
      </c>
    </row>
    <row r="27" spans="1:4" ht="12.75">
      <c r="A27" s="4" t="s">
        <v>69</v>
      </c>
      <c r="B27" s="29" t="s">
        <v>45</v>
      </c>
      <c r="C27" s="4">
        <v>1402</v>
      </c>
      <c r="D27" s="4">
        <v>207</v>
      </c>
    </row>
    <row r="28" spans="1:4" ht="12.75">
      <c r="A28" s="4" t="s">
        <v>70</v>
      </c>
      <c r="B28" s="29" t="s">
        <v>46</v>
      </c>
      <c r="C28" s="4">
        <v>1407</v>
      </c>
      <c r="D28" s="4">
        <v>1798</v>
      </c>
    </row>
    <row r="29" spans="1:4" s="41" customFormat="1" ht="12.75">
      <c r="A29" s="46">
        <v>7</v>
      </c>
      <c r="B29" s="24" t="s">
        <v>47</v>
      </c>
      <c r="C29" s="46">
        <v>1500</v>
      </c>
      <c r="D29" s="46"/>
    </row>
    <row r="30" spans="1:4" ht="12.75">
      <c r="A30" s="4" t="s">
        <v>71</v>
      </c>
      <c r="B30" s="29" t="s">
        <v>48</v>
      </c>
      <c r="C30" s="4">
        <v>1503</v>
      </c>
      <c r="D30" s="4"/>
    </row>
    <row r="31" spans="1:4" s="41" customFormat="1" ht="12.75">
      <c r="A31" s="46">
        <v>8</v>
      </c>
      <c r="B31" s="24" t="s">
        <v>49</v>
      </c>
      <c r="C31" s="46">
        <v>1600</v>
      </c>
      <c r="D31" s="46">
        <f>SUM(D32)</f>
        <v>217</v>
      </c>
    </row>
    <row r="32" spans="1:4" ht="12.75">
      <c r="A32" s="4" t="s">
        <v>72</v>
      </c>
      <c r="B32" s="29" t="s">
        <v>50</v>
      </c>
      <c r="C32" s="4">
        <v>1603</v>
      </c>
      <c r="D32" s="4">
        <v>217</v>
      </c>
    </row>
    <row r="33" spans="1:4" s="41" customFormat="1" ht="12.75">
      <c r="A33" s="46">
        <v>9</v>
      </c>
      <c r="B33" s="24" t="s">
        <v>51</v>
      </c>
      <c r="C33" s="46">
        <v>1700</v>
      </c>
      <c r="D33" s="46">
        <f>SUM(D34,D35)</f>
        <v>400</v>
      </c>
    </row>
    <row r="34" spans="1:4" ht="12.75">
      <c r="A34" s="50" t="s">
        <v>73</v>
      </c>
      <c r="B34" s="29" t="s">
        <v>55</v>
      </c>
      <c r="C34" s="4">
        <v>1701</v>
      </c>
      <c r="D34" s="4">
        <v>350</v>
      </c>
    </row>
    <row r="35" spans="1:4" ht="12.75">
      <c r="A35" s="4" t="s">
        <v>74</v>
      </c>
      <c r="B35" s="29" t="s">
        <v>52</v>
      </c>
      <c r="C35" s="4">
        <v>1703</v>
      </c>
      <c r="D35" s="4">
        <v>50</v>
      </c>
    </row>
    <row r="36" spans="1:4" s="41" customFormat="1" ht="12.75">
      <c r="A36" s="46">
        <v>10</v>
      </c>
      <c r="B36" s="24" t="s">
        <v>53</v>
      </c>
      <c r="C36" s="46">
        <v>1800</v>
      </c>
      <c r="D36" s="46">
        <f>SUM(D37,D38,D39)</f>
        <v>760</v>
      </c>
    </row>
    <row r="37" spans="1:4" ht="12.75">
      <c r="A37" s="4" t="s">
        <v>75</v>
      </c>
      <c r="B37" s="29" t="s">
        <v>54</v>
      </c>
      <c r="C37" s="4">
        <v>1802</v>
      </c>
      <c r="D37" s="4">
        <v>240</v>
      </c>
    </row>
    <row r="38" spans="1:4" ht="12.75">
      <c r="A38" s="4" t="s">
        <v>76</v>
      </c>
      <c r="B38" s="29" t="s">
        <v>56</v>
      </c>
      <c r="C38" s="4">
        <v>1803</v>
      </c>
      <c r="D38" s="4">
        <v>200</v>
      </c>
    </row>
    <row r="39" spans="1:4" ht="12.75">
      <c r="A39" s="4" t="s">
        <v>77</v>
      </c>
      <c r="B39" s="29" t="s">
        <v>57</v>
      </c>
      <c r="C39" s="4">
        <v>1806</v>
      </c>
      <c r="D39" s="4">
        <v>320</v>
      </c>
    </row>
    <row r="40" spans="1:4" s="41" customFormat="1" ht="12.75">
      <c r="A40" s="46">
        <v>11</v>
      </c>
      <c r="B40" s="24" t="s">
        <v>38</v>
      </c>
      <c r="C40" s="46">
        <v>3000</v>
      </c>
      <c r="D40" s="46">
        <f>SUM(D41,D43)</f>
        <v>2700</v>
      </c>
    </row>
    <row r="41" spans="1:4" ht="12.75">
      <c r="A41" s="4" t="s">
        <v>78</v>
      </c>
      <c r="B41" s="29" t="s">
        <v>58</v>
      </c>
      <c r="C41" s="4">
        <v>3001</v>
      </c>
      <c r="D41" s="4">
        <v>240</v>
      </c>
    </row>
    <row r="42" spans="1:4" ht="12.75">
      <c r="A42" s="4" t="s">
        <v>79</v>
      </c>
      <c r="B42" s="29" t="s">
        <v>59</v>
      </c>
      <c r="C42" s="4">
        <v>3003</v>
      </c>
      <c r="D42" s="4"/>
    </row>
    <row r="43" spans="1:4" ht="13.5" thickBot="1">
      <c r="A43" s="1" t="s">
        <v>80</v>
      </c>
      <c r="B43" s="28" t="s">
        <v>60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27</v>
      </c>
      <c r="C44" s="52"/>
      <c r="D44" s="56">
        <f>SUM(D40,D36,D33,D31,D26,D22,D18,D16,D14,D11)</f>
        <v>21021</v>
      </c>
    </row>
    <row r="46" spans="1:5" ht="14.25">
      <c r="A46" s="10"/>
      <c r="B46" s="40" t="s">
        <v>85</v>
      </c>
      <c r="C46" s="20"/>
      <c r="D46" s="17"/>
      <c r="E46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7" t="s">
        <v>86</v>
      </c>
      <c r="C1" s="3"/>
    </row>
    <row r="2" spans="1:3" ht="12.75">
      <c r="A2" s="3"/>
      <c r="B2" s="27" t="s">
        <v>87</v>
      </c>
      <c r="C2" s="3"/>
    </row>
    <row r="3" spans="1:3" ht="12.75">
      <c r="A3" s="3"/>
      <c r="B3" s="27" t="s">
        <v>88</v>
      </c>
      <c r="C3" s="3"/>
    </row>
    <row r="4" spans="1:3" ht="12.75">
      <c r="A4" s="3"/>
      <c r="C4" s="3"/>
    </row>
    <row r="5" spans="1:3" ht="12.75">
      <c r="A5" s="3"/>
      <c r="B5" s="25" t="s">
        <v>89</v>
      </c>
      <c r="C5" s="3"/>
    </row>
    <row r="6" spans="1:3" ht="12.75">
      <c r="A6" s="3"/>
      <c r="B6" s="25" t="s">
        <v>28</v>
      </c>
      <c r="C6" s="3"/>
    </row>
    <row r="7" spans="1:3" ht="12.75">
      <c r="A7" s="3"/>
      <c r="C7" s="3"/>
    </row>
    <row r="8" spans="1:4" ht="12.75">
      <c r="A8" s="37" t="s">
        <v>30</v>
      </c>
      <c r="B8" s="14" t="s">
        <v>0</v>
      </c>
      <c r="C8" s="18" t="s">
        <v>91</v>
      </c>
      <c r="D8" s="1" t="s">
        <v>2</v>
      </c>
    </row>
    <row r="9" spans="1:4" ht="12.75">
      <c r="A9" s="38" t="s">
        <v>31</v>
      </c>
      <c r="B9" s="15" t="s">
        <v>90</v>
      </c>
      <c r="C9" s="19" t="s">
        <v>92</v>
      </c>
      <c r="D9" s="2" t="s">
        <v>3</v>
      </c>
    </row>
    <row r="10" spans="1:4" s="43" customFormat="1" ht="15.75">
      <c r="A10" s="59">
        <v>1</v>
      </c>
      <c r="B10" s="59" t="s">
        <v>93</v>
      </c>
      <c r="C10" s="59">
        <v>100000</v>
      </c>
      <c r="D10" s="60">
        <f>SUM(D11,D20)</f>
        <v>20871</v>
      </c>
    </row>
    <row r="11" spans="1:4" s="57" customFormat="1" ht="13.5">
      <c r="A11" s="61" t="s">
        <v>32</v>
      </c>
      <c r="B11" s="61" t="s">
        <v>94</v>
      </c>
      <c r="C11" s="61">
        <v>110000</v>
      </c>
      <c r="D11" s="62">
        <f>SUM(D12,D13,D14,D15,D17,D19,D18)</f>
        <v>18278</v>
      </c>
    </row>
    <row r="12" spans="1:4" ht="12.75">
      <c r="A12" s="29" t="s">
        <v>33</v>
      </c>
      <c r="B12" s="29" t="s">
        <v>6</v>
      </c>
      <c r="C12" s="29">
        <v>110100</v>
      </c>
      <c r="D12" s="13">
        <v>1840</v>
      </c>
    </row>
    <row r="13" spans="1:4" ht="12.75">
      <c r="A13" s="29" t="s">
        <v>35</v>
      </c>
      <c r="B13" s="29" t="s">
        <v>7</v>
      </c>
      <c r="C13" s="29">
        <v>110200</v>
      </c>
      <c r="D13" s="13">
        <v>952</v>
      </c>
    </row>
    <row r="14" spans="1:4" ht="12.75">
      <c r="A14" s="29" t="s">
        <v>36</v>
      </c>
      <c r="B14" s="29" t="s">
        <v>8</v>
      </c>
      <c r="C14" s="29">
        <v>110300</v>
      </c>
      <c r="D14" s="13">
        <v>150</v>
      </c>
    </row>
    <row r="15" spans="1:4" ht="12.75">
      <c r="A15" s="29" t="s">
        <v>98</v>
      </c>
      <c r="B15" s="29" t="s">
        <v>9</v>
      </c>
      <c r="C15" s="29">
        <v>110400</v>
      </c>
      <c r="D15" s="13">
        <v>10</v>
      </c>
    </row>
    <row r="16" spans="1:4" ht="12.75" hidden="1">
      <c r="A16" s="29" t="s">
        <v>99</v>
      </c>
      <c r="B16" s="29" t="s">
        <v>10</v>
      </c>
      <c r="C16" s="29"/>
      <c r="D16" s="13"/>
    </row>
    <row r="17" spans="1:4" ht="12.75">
      <c r="A17" s="29" t="s">
        <v>99</v>
      </c>
      <c r="B17" s="29" t="s">
        <v>11</v>
      </c>
      <c r="C17" s="29">
        <v>110600</v>
      </c>
      <c r="D17" s="13">
        <v>111</v>
      </c>
    </row>
    <row r="18" spans="1:4" ht="12.75">
      <c r="A18" s="29" t="s">
        <v>100</v>
      </c>
      <c r="B18" s="29" t="s">
        <v>12</v>
      </c>
      <c r="C18" s="29">
        <v>110700</v>
      </c>
      <c r="D18" s="13">
        <v>136</v>
      </c>
    </row>
    <row r="19" spans="1:4" ht="12.75">
      <c r="A19" s="63" t="s">
        <v>101</v>
      </c>
      <c r="B19" s="29" t="s">
        <v>13</v>
      </c>
      <c r="C19" s="29">
        <v>111000</v>
      </c>
      <c r="D19" s="13">
        <v>15079</v>
      </c>
    </row>
    <row r="20" spans="1:4" s="57" customFormat="1" ht="13.5">
      <c r="A20" s="61" t="s">
        <v>102</v>
      </c>
      <c r="B20" s="61" t="s">
        <v>95</v>
      </c>
      <c r="C20" s="61">
        <v>130000</v>
      </c>
      <c r="D20" s="62">
        <f>SUM(D21,D22,D23)</f>
        <v>2593</v>
      </c>
    </row>
    <row r="21" spans="1:4" ht="12.75">
      <c r="A21" s="29" t="s">
        <v>103</v>
      </c>
      <c r="B21" s="29" t="s">
        <v>22</v>
      </c>
      <c r="C21" s="29">
        <v>130100</v>
      </c>
      <c r="D21" s="13">
        <v>248</v>
      </c>
    </row>
    <row r="22" spans="1:4" ht="12.75">
      <c r="A22" s="29" t="s">
        <v>104</v>
      </c>
      <c r="B22" s="29" t="s">
        <v>96</v>
      </c>
      <c r="C22" s="29">
        <v>130210</v>
      </c>
      <c r="D22" s="13">
        <v>150</v>
      </c>
    </row>
    <row r="23" spans="1:4" ht="12.75">
      <c r="A23" s="29" t="s">
        <v>105</v>
      </c>
      <c r="B23" s="29" t="s">
        <v>24</v>
      </c>
      <c r="C23" s="29">
        <v>130300</v>
      </c>
      <c r="D23" s="13">
        <v>2195</v>
      </c>
    </row>
    <row r="24" spans="1:4" s="43" customFormat="1" ht="15.75">
      <c r="A24" s="59">
        <v>2</v>
      </c>
      <c r="B24" s="59" t="s">
        <v>97</v>
      </c>
      <c r="C24" s="59">
        <v>200000</v>
      </c>
      <c r="D24" s="60">
        <f>SUM(D25)</f>
        <v>150</v>
      </c>
    </row>
    <row r="25" spans="1:4" ht="12.75">
      <c r="A25" s="29" t="s">
        <v>37</v>
      </c>
      <c r="B25" s="29" t="s">
        <v>14</v>
      </c>
      <c r="C25" s="29">
        <v>240100</v>
      </c>
      <c r="D25" s="13">
        <v>150</v>
      </c>
    </row>
    <row r="26" spans="1:4" ht="12.75">
      <c r="A26" s="29"/>
      <c r="B26" s="29" t="s">
        <v>15</v>
      </c>
      <c r="C26" s="29"/>
      <c r="D26" s="13"/>
    </row>
    <row r="27" spans="1:4" s="58" customFormat="1" ht="18.75">
      <c r="A27" s="64"/>
      <c r="B27" s="64" t="s">
        <v>106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39</v>
      </c>
      <c r="C29" s="20"/>
      <c r="D29" s="17"/>
      <c r="E2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Сергей Мигас</cp:lastModifiedBy>
  <cp:lastPrinted>2005-03-02T12:22:59Z</cp:lastPrinted>
  <dcterms:created xsi:type="dcterms:W3CDTF">2001-11-23T11:26:15Z</dcterms:created>
  <dcterms:modified xsi:type="dcterms:W3CDTF">2005-03-03T10:03:59Z</dcterms:modified>
  <cp:category/>
  <cp:version/>
  <cp:contentType/>
  <cp:contentStatus/>
</cp:coreProperties>
</file>