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'Лист1'!$A$1:$P$173</definedName>
  </definedNames>
  <calcPr fullCalcOnLoad="1"/>
</workbook>
</file>

<file path=xl/sharedStrings.xml><?xml version="1.0" encoding="utf-8"?>
<sst xmlns="http://schemas.openxmlformats.org/spreadsheetml/2006/main" count="515" uniqueCount="300">
  <si>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</si>
  <si>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</si>
  <si>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</si>
  <si>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</si>
  <si>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</si>
  <si>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</si>
  <si>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</si>
  <si>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</si>
  <si>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</si>
  <si>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</si>
  <si>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</si>
  <si>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</si>
  <si>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</si>
  <si>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</si>
  <si>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</si>
  <si>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</si>
  <si>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</si>
  <si>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</si>
  <si>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</si>
  <si>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</si>
  <si>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</si>
  <si>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</si>
  <si>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</si>
  <si>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</si>
  <si>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</si>
  <si>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</si>
  <si>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</si>
  <si>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</si>
  <si>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</si>
  <si>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</si>
  <si>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</si>
  <si>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</si>
  <si>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</si>
  <si>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</si>
  <si>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</si>
  <si>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</si>
  <si>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</si>
  <si>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</si>
  <si>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</si>
  <si>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</si>
  <si>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</si>
  <si>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</si>
  <si>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</si>
  <si>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</si>
  <si>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</si>
  <si>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</si>
  <si>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</si>
  <si>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</si>
  <si>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</si>
  <si>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</si>
  <si>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</si>
  <si>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</si>
  <si>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</si>
  <si>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</si>
  <si>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</si>
  <si>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</si>
  <si>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</si>
  <si>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</si>
  <si>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</si>
  <si>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</si>
  <si>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</si>
  <si>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</si>
  <si>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</si>
  <si>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</si>
  <si>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</si>
  <si>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</si>
  <si>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</si>
  <si>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</si>
  <si>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</si>
  <si>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</si>
  <si>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</si>
  <si>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</si>
  <si>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</si>
  <si>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</si>
  <si>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</si>
  <si>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</si>
  <si>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</si>
  <si>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</si>
  <si>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</si>
  <si>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</si>
  <si>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</si>
  <si>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</si>
  <si>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</si>
  <si>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</si>
  <si>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</si>
  <si>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</si>
  <si>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</si>
  <si>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</si>
  <si>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</si>
  <si>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</si>
  <si>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</si>
  <si>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</si>
  <si>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</si>
  <si>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</si>
  <si>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</si>
  <si>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</si>
  <si>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</si>
  <si>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</si>
  <si>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</si>
  <si>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</si>
  <si>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</si>
  <si>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</si>
  <si>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</si>
  <si>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</si>
  <si>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</si>
  <si>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</si>
  <si>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</si>
  <si>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</si>
  <si>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</si>
  <si>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</si>
  <si>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</si>
  <si>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</si>
  <si>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</si>
  <si>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</si>
  <si>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</si>
  <si>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</si>
  <si>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</si>
  <si>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</si>
  <si>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</si>
  <si>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</si>
  <si>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</si>
  <si>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</si>
  <si>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</si>
  <si>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</si>
  <si>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</si>
  <si>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</si>
  <si>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</si>
  <si>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</si>
  <si>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</si>
  <si>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</si>
  <si>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</si>
  <si>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</si>
  <si>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</si>
  <si>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</si>
  <si>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</si>
  <si>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</si>
  <si>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</si>
  <si>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</si>
  <si>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</si>
  <si>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</si>
  <si>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</si>
  <si>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</si>
  <si>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</si>
  <si>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</si>
  <si>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</si>
  <si>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</si>
  <si>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</si>
  <si>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</si>
  <si>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</si>
  <si>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</si>
  <si>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</si>
  <si>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</si>
  <si>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</si>
  <si>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</si>
  <si>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</si>
  <si>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</si>
  <si>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</si>
  <si>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</si>
  <si>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</si>
  <si>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</si>
  <si>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</si>
  <si>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</si>
  <si>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</si>
  <si>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</si>
  <si>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</si>
  <si>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</si>
  <si>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</si>
  <si>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</si>
  <si>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</si>
  <si>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</si>
  <si>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</si>
  <si>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</si>
  <si>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</si>
  <si>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</si>
  <si>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</si>
  <si>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</si>
  <si>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</si>
  <si>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</si>
  <si>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</si>
  <si>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</si>
  <si>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</si>
  <si>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</si>
  <si>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</si>
  <si>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</si>
  <si>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</si>
  <si>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</si>
  <si>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</si>
  <si>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</si>
  <si>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</si>
  <si>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</si>
  <si>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</si>
  <si>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</si>
  <si>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</si>
  <si>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</si>
  <si>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</si>
  <si>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</si>
  <si>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</si>
  <si>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</si>
  <si>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</si>
  <si>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</si>
  <si>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</si>
  <si>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</si>
  <si>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</si>
  <si>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</si>
  <si>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</si>
  <si>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</si>
  <si>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</si>
  <si>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</si>
  <si>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</si>
  <si>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</si>
  <si>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</si>
  <si>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</si>
  <si>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</si>
  <si>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</si>
  <si>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</si>
  <si>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</si>
  <si>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</si>
  <si>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</si>
  <si>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</si>
  <si>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</si>
  <si>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</si>
  <si>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</si>
  <si>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</si>
  <si>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</si>
  <si>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</si>
  <si>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</si>
  <si>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</si>
  <si>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</si>
  <si>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</si>
  <si>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</si>
  <si>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</si>
  <si>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</si>
  <si>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</si>
  <si>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</si>
  <si>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</si>
  <si>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</si>
  <si>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</si>
  <si>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</si>
  <si>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>ОБРАЗОВАНИЯ САНКТ-ПЕТЕРБУРГА МУНИЦИПАЛЬНЫЙ ОКРУГ ВОЛКОВСКОЕ НА 2018 год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</si>
  <si>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</si>
  <si>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</si>
  <si>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</si>
  <si>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</si>
  <si>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</si>
  <si>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</si>
  <si>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</si>
  <si>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</si>
  <si>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Целевая программа по участию в реализации мер по профилактике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</si>
  <si>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</si>
  <si>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</si>
  <si>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</si>
  <si>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</si>
  <si>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</si>
  <si>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</si>
  <si>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</si>
  <si>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</si>
  <si>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</si>
  <si>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</si>
  <si>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</si>
  <si>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</si>
  <si>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</si>
  <si>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1001</t>
  </si>
  <si>
    <t>Пенсионное обеспечение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</si>
  <si>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</si>
  <si>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</si>
  <si>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</si>
  <si>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</si>
  <si>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</si>
  <si>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>Приложение 4</t>
  </si>
  <si>
    <t>2.3</t>
  </si>
  <si>
    <t>ДРУГИЕ ОБЩЕГОСУДАРСТВЕННЫЕ ВОПРОСЫ</t>
  </si>
  <si>
    <t>0113</t>
  </si>
  <si>
    <t>2.3.1</t>
  </si>
  <si>
    <t>0920000071</t>
  </si>
  <si>
    <t>Формирование архивных фондов органов местного самоуправления</t>
  </si>
  <si>
    <t>2.3.1.1</t>
  </si>
  <si>
    <t>2.3.2</t>
  </si>
  <si>
    <t>0920000072</t>
  </si>
  <si>
    <t>2.3.2.1</t>
  </si>
  <si>
    <t>Формирование и размещение муниципального заказа</t>
  </si>
  <si>
    <t>2.3.3.1</t>
  </si>
  <si>
    <t>2.3.3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</si>
  <si>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</si>
  <si>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</si>
  <si>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</si>
  <si>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2.3.4</t>
  </si>
  <si>
    <t>2.3.4.1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</si>
  <si>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</si>
  <si>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</si>
  <si>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деятельности по опеке и попечительству за счет субвенций из бюджета Санкт-Петербурга</t>
  </si>
  <si>
    <t>об административных правонарушениях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</si>
  <si>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</si>
  <si>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</si>
  <si>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</si>
  <si>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ВЕДОМСТВЕННАЯ СТРУКТУРА РАСХОДОВ МЕСТНОГО БЮДЖЕТА ВНУТРИГОРОДСКОГО МУНИЦИПАЛЬНОГО</t>
  </si>
  <si>
    <t>5.1.1.1</t>
  </si>
  <si>
    <t>8.2.1</t>
  </si>
  <si>
    <t>8.2.1.1</t>
  </si>
  <si>
    <t>Код раздела, подраздела</t>
  </si>
  <si>
    <t xml:space="preserve">  от 09.11.2017 №30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</si>
</sst>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tabSelected="1" view="pageBreakPreview" zoomScale="120" zoomScaleSheetLayoutView="120" zoomScalePageLayoutView="0" workbookViewId="0" topLeftCell="A1">
      <selection activeCell="L4" sqref="L4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09"/>
      <c r="C1" s="109"/>
      <c r="D1" s="109"/>
      <c r="E1" s="109"/>
      <c r="F1" s="126" t="s">
        <v>268</v>
      </c>
      <c r="G1" s="126"/>
      <c r="H1" s="126"/>
    </row>
    <row r="2" spans="1:27" ht="12" customHeight="1">
      <c r="A2" s="18"/>
      <c r="B2" s="129" t="s">
        <v>176</v>
      </c>
      <c r="C2" s="130"/>
      <c r="D2" s="130"/>
      <c r="E2" s="130"/>
      <c r="F2" s="130"/>
      <c r="G2" s="130"/>
      <c r="H2" s="130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9" t="s">
        <v>299</v>
      </c>
      <c r="C3" s="126"/>
      <c r="D3" s="126"/>
      <c r="E3" s="126"/>
      <c r="F3" s="126"/>
      <c r="G3" s="126"/>
      <c r="H3" s="126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31"/>
      <c r="F4" s="132"/>
      <c r="G4" s="132"/>
      <c r="H4" s="132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94</v>
      </c>
      <c r="B6" s="133" t="s">
        <v>294</v>
      </c>
      <c r="C6" s="134"/>
      <c r="D6" s="134"/>
      <c r="E6" s="134"/>
      <c r="F6" s="28"/>
      <c r="G6" s="29"/>
      <c r="H6" s="29"/>
      <c r="I6" s="22"/>
      <c r="J6" s="127"/>
      <c r="K6" s="128"/>
      <c r="L6" s="128"/>
      <c r="M6" s="128"/>
      <c r="N6" s="128"/>
      <c r="O6" s="128"/>
      <c r="P6" s="12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33" t="s">
        <v>238</v>
      </c>
      <c r="C7" s="134"/>
      <c r="D7" s="134"/>
      <c r="E7" s="134"/>
      <c r="F7" s="28"/>
      <c r="G7" s="29"/>
      <c r="H7" s="29"/>
      <c r="I7" s="22"/>
      <c r="J7" s="128"/>
      <c r="K7" s="128"/>
      <c r="L7" s="128"/>
      <c r="M7" s="128"/>
      <c r="N7" s="128"/>
      <c r="O7" s="128"/>
      <c r="P7" s="128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59</v>
      </c>
      <c r="I8" s="22"/>
      <c r="J8" s="128"/>
      <c r="K8" s="128"/>
      <c r="L8" s="128"/>
      <c r="M8" s="128"/>
      <c r="N8" s="128"/>
      <c r="O8" s="128"/>
      <c r="P8" s="128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3" t="s">
        <v>2</v>
      </c>
      <c r="B9" s="116" t="s">
        <v>0</v>
      </c>
      <c r="C9" s="119" t="s">
        <v>107</v>
      </c>
      <c r="D9" s="119" t="s">
        <v>298</v>
      </c>
      <c r="E9" s="119" t="s">
        <v>108</v>
      </c>
      <c r="F9" s="125" t="s">
        <v>116</v>
      </c>
      <c r="G9" s="102"/>
      <c r="H9" s="119" t="s">
        <v>237</v>
      </c>
      <c r="I9" s="13"/>
      <c r="J9" s="128"/>
      <c r="K9" s="128"/>
      <c r="L9" s="128"/>
      <c r="M9" s="128"/>
      <c r="N9" s="128"/>
      <c r="O9" s="128"/>
      <c r="P9" s="128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4"/>
      <c r="B10" s="117"/>
      <c r="C10" s="120"/>
      <c r="D10" s="122"/>
      <c r="E10" s="122"/>
      <c r="F10" s="122"/>
      <c r="G10" s="102" t="s">
        <v>79</v>
      </c>
      <c r="H10" s="122"/>
      <c r="I10" s="13"/>
      <c r="J10" s="128"/>
      <c r="K10" s="128"/>
      <c r="L10" s="128"/>
      <c r="M10" s="128"/>
      <c r="N10" s="128"/>
      <c r="O10" s="128"/>
      <c r="P10" s="12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5"/>
      <c r="B11" s="118"/>
      <c r="C11" s="121"/>
      <c r="D11" s="123"/>
      <c r="E11" s="123"/>
      <c r="F11" s="123"/>
      <c r="G11" s="102"/>
      <c r="H11" s="12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93</v>
      </c>
      <c r="C12" s="35"/>
      <c r="D12" s="38"/>
      <c r="E12" s="38"/>
      <c r="F12" s="38"/>
      <c r="G12" s="38"/>
      <c r="H12" s="39">
        <f>SUM(H14,H35,H70,H77,H82,H103,H139,H146,H158,H163)</f>
        <v>161500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90</v>
      </c>
      <c r="C13" s="35">
        <v>892</v>
      </c>
      <c r="D13" s="38"/>
      <c r="E13" s="38"/>
      <c r="F13" s="38"/>
      <c r="G13" s="38"/>
      <c r="H13" s="39">
        <f>SUM(H14)</f>
        <v>6217.199999999999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66</v>
      </c>
      <c r="D14" s="38" t="s">
        <v>4</v>
      </c>
      <c r="E14" s="38"/>
      <c r="F14" s="38"/>
      <c r="G14" s="38"/>
      <c r="H14" s="39">
        <f>SUM(H15,H20)</f>
        <v>6217.199999999999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1222.4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60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179</v>
      </c>
      <c r="F17" s="38"/>
      <c r="G17" s="38"/>
      <c r="H17" s="39">
        <f>SUM(H18,H22)</f>
        <v>1222.4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165</v>
      </c>
      <c r="C18" s="57">
        <v>892</v>
      </c>
      <c r="D18" s="61" t="s">
        <v>15</v>
      </c>
      <c r="E18" s="61" t="s">
        <v>179</v>
      </c>
      <c r="F18" s="61" t="s">
        <v>112</v>
      </c>
      <c r="G18" s="38"/>
      <c r="H18" s="62">
        <v>1222.4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166</v>
      </c>
      <c r="C19" s="59"/>
      <c r="D19" s="53"/>
      <c r="E19" s="53"/>
      <c r="F19" s="53"/>
      <c r="G19" s="40"/>
      <c r="H19" s="64"/>
      <c r="I19" s="24"/>
      <c r="J19" s="1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SUM(H26,H29,H23,L31)</f>
        <v>4994.799999999999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118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117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121</v>
      </c>
      <c r="C23" s="35">
        <v>892</v>
      </c>
      <c r="D23" s="38" t="s">
        <v>7</v>
      </c>
      <c r="E23" s="38" t="s">
        <v>180</v>
      </c>
      <c r="F23" s="38"/>
      <c r="G23" s="38"/>
      <c r="H23" s="39">
        <f>H24</f>
        <v>1029.6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165</v>
      </c>
      <c r="C24" s="59">
        <v>892</v>
      </c>
      <c r="D24" s="53" t="s">
        <v>7</v>
      </c>
      <c r="E24" s="53" t="s">
        <v>181</v>
      </c>
      <c r="F24" s="53" t="s">
        <v>112</v>
      </c>
      <c r="G24" s="40"/>
      <c r="H24" s="64">
        <v>1029.6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166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131</v>
      </c>
      <c r="C26" s="50">
        <v>892</v>
      </c>
      <c r="D26" s="66" t="s">
        <v>7</v>
      </c>
      <c r="E26" s="66" t="s">
        <v>182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165</v>
      </c>
      <c r="C27" s="57">
        <v>892</v>
      </c>
      <c r="D27" s="61" t="s">
        <v>7</v>
      </c>
      <c r="E27" s="61" t="s">
        <v>182</v>
      </c>
      <c r="F27" s="61" t="s">
        <v>112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166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122</v>
      </c>
      <c r="B29" s="35" t="s">
        <v>61</v>
      </c>
      <c r="C29" s="35">
        <v>892</v>
      </c>
      <c r="D29" s="38" t="s">
        <v>7</v>
      </c>
      <c r="E29" s="38" t="s">
        <v>183</v>
      </c>
      <c r="F29" s="38"/>
      <c r="G29" s="38"/>
      <c r="H29" s="39">
        <f>H30+H32+H33</f>
        <v>3684.3999999999996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123</v>
      </c>
      <c r="B30" s="55" t="s">
        <v>165</v>
      </c>
      <c r="C30" s="57">
        <v>892</v>
      </c>
      <c r="D30" s="61" t="s">
        <v>7</v>
      </c>
      <c r="E30" s="61" t="s">
        <v>183</v>
      </c>
      <c r="F30" s="61" t="s">
        <v>112</v>
      </c>
      <c r="G30" s="38"/>
      <c r="H30" s="62">
        <v>931.5</v>
      </c>
      <c r="I30" s="23"/>
      <c r="J30" s="10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166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124</v>
      </c>
      <c r="B32" s="41" t="s">
        <v>248</v>
      </c>
      <c r="C32" s="42">
        <v>892</v>
      </c>
      <c r="D32" s="40" t="s">
        <v>7</v>
      </c>
      <c r="E32" s="40" t="s">
        <v>183</v>
      </c>
      <c r="F32" s="40" t="s">
        <v>22</v>
      </c>
      <c r="G32" s="40"/>
      <c r="H32" s="31">
        <v>2727.2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125</v>
      </c>
      <c r="B33" s="41" t="s">
        <v>114</v>
      </c>
      <c r="C33" s="42">
        <v>892</v>
      </c>
      <c r="D33" s="40" t="s">
        <v>7</v>
      </c>
      <c r="E33" s="40" t="s">
        <v>183</v>
      </c>
      <c r="F33" s="40" t="s">
        <v>115</v>
      </c>
      <c r="G33" s="40"/>
      <c r="H33" s="31">
        <v>25.7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" customHeight="1">
      <c r="A34" s="40"/>
      <c r="B34" s="35" t="s">
        <v>89</v>
      </c>
      <c r="C34" s="35">
        <v>971</v>
      </c>
      <c r="D34" s="40"/>
      <c r="E34" s="40"/>
      <c r="F34" s="40"/>
      <c r="G34" s="40"/>
      <c r="H34" s="39">
        <f>SUM(H36,H56,H70,H77,H82,H103,H139,H146,H158,H163)+H59</f>
        <v>155282.80000000002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2" customFormat="1" ht="12" customHeight="1">
      <c r="A35" s="66" t="s">
        <v>33</v>
      </c>
      <c r="B35" s="35" t="s">
        <v>17</v>
      </c>
      <c r="C35" s="50">
        <v>971</v>
      </c>
      <c r="D35" s="66" t="s">
        <v>4</v>
      </c>
      <c r="E35" s="66"/>
      <c r="F35" s="66"/>
      <c r="G35" s="38"/>
      <c r="H35" s="69">
        <f>SUM(H36,H56+H59)</f>
        <v>20988.900000000005</v>
      </c>
      <c r="I35" s="2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1.25" customHeight="1">
      <c r="A36" s="66" t="s">
        <v>34</v>
      </c>
      <c r="B36" s="50" t="s">
        <v>244</v>
      </c>
      <c r="C36" s="50">
        <v>971</v>
      </c>
      <c r="D36" s="66" t="s">
        <v>14</v>
      </c>
      <c r="E36" s="66"/>
      <c r="F36" s="66"/>
      <c r="G36" s="38"/>
      <c r="H36" s="69">
        <f>SUM(H39,H42,H48,H51)</f>
        <v>20429.900000000005</v>
      </c>
      <c r="I36" s="2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1.25" customHeight="1">
      <c r="A37" s="52"/>
      <c r="B37" s="58" t="s">
        <v>245</v>
      </c>
      <c r="C37" s="58"/>
      <c r="D37" s="52"/>
      <c r="E37" s="52"/>
      <c r="F37" s="52"/>
      <c r="G37" s="38"/>
      <c r="H37" s="63"/>
      <c r="I37" s="2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1.25" customHeight="1">
      <c r="A38" s="52"/>
      <c r="B38" s="58" t="s">
        <v>246</v>
      </c>
      <c r="C38" s="58"/>
      <c r="D38" s="52"/>
      <c r="E38" s="52"/>
      <c r="F38" s="52"/>
      <c r="G38" s="38"/>
      <c r="H38" s="63"/>
      <c r="I38" s="2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3.5" customHeight="1">
      <c r="A39" s="38" t="s">
        <v>35</v>
      </c>
      <c r="B39" s="35" t="s">
        <v>31</v>
      </c>
      <c r="C39" s="35">
        <v>971</v>
      </c>
      <c r="D39" s="38" t="s">
        <v>14</v>
      </c>
      <c r="E39" s="38" t="s">
        <v>185</v>
      </c>
      <c r="F39" s="38"/>
      <c r="G39" s="38"/>
      <c r="H39" s="39">
        <f>SUM(H40)</f>
        <v>1222.4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61" t="s">
        <v>36</v>
      </c>
      <c r="B40" s="55" t="s">
        <v>165</v>
      </c>
      <c r="C40" s="57">
        <v>971</v>
      </c>
      <c r="D40" s="61" t="s">
        <v>14</v>
      </c>
      <c r="E40" s="61" t="s">
        <v>185</v>
      </c>
      <c r="F40" s="61" t="s">
        <v>112</v>
      </c>
      <c r="G40" s="40"/>
      <c r="H40" s="62">
        <v>1222.4</v>
      </c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" customHeight="1">
      <c r="A41" s="53"/>
      <c r="B41" s="56" t="s">
        <v>166</v>
      </c>
      <c r="C41" s="59"/>
      <c r="D41" s="53"/>
      <c r="E41" s="53"/>
      <c r="F41" s="53"/>
      <c r="G41" s="40"/>
      <c r="H41" s="64"/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" customHeight="1">
      <c r="A42" s="66" t="s">
        <v>132</v>
      </c>
      <c r="B42" s="50" t="s">
        <v>62</v>
      </c>
      <c r="C42" s="50">
        <v>971</v>
      </c>
      <c r="D42" s="66" t="s">
        <v>14</v>
      </c>
      <c r="E42" s="66" t="s">
        <v>186</v>
      </c>
      <c r="F42" s="66"/>
      <c r="G42" s="38"/>
      <c r="H42" s="69">
        <f>H44+H46+H47</f>
        <v>16606.100000000002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71"/>
      <c r="B43" s="67" t="s">
        <v>63</v>
      </c>
      <c r="C43" s="67"/>
      <c r="D43" s="71"/>
      <c r="E43" s="71"/>
      <c r="F43" s="71"/>
      <c r="G43" s="38"/>
      <c r="H43" s="70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1.25" customHeight="1">
      <c r="A44" s="61" t="s">
        <v>133</v>
      </c>
      <c r="B44" s="55" t="s">
        <v>165</v>
      </c>
      <c r="C44" s="57">
        <v>971</v>
      </c>
      <c r="D44" s="61" t="s">
        <v>14</v>
      </c>
      <c r="E44" s="61" t="s">
        <v>186</v>
      </c>
      <c r="F44" s="61" t="s">
        <v>112</v>
      </c>
      <c r="G44" s="40"/>
      <c r="H44" s="62">
        <v>14165.2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53"/>
      <c r="B45" s="56" t="s">
        <v>166</v>
      </c>
      <c r="C45" s="59"/>
      <c r="D45" s="53"/>
      <c r="E45" s="53"/>
      <c r="F45" s="53"/>
      <c r="G45" s="40"/>
      <c r="H45" s="64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>
      <c r="A46" s="40" t="s">
        <v>134</v>
      </c>
      <c r="B46" s="41" t="s">
        <v>248</v>
      </c>
      <c r="C46" s="42">
        <v>971</v>
      </c>
      <c r="D46" s="40" t="s">
        <v>14</v>
      </c>
      <c r="E46" s="40" t="s">
        <v>186</v>
      </c>
      <c r="F46" s="40" t="s">
        <v>22</v>
      </c>
      <c r="G46" s="40"/>
      <c r="H46" s="31">
        <v>2425.2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customHeight="1">
      <c r="A47" s="40" t="s">
        <v>135</v>
      </c>
      <c r="B47" s="41" t="s">
        <v>114</v>
      </c>
      <c r="C47" s="42">
        <v>971</v>
      </c>
      <c r="D47" s="40" t="s">
        <v>14</v>
      </c>
      <c r="E47" s="40" t="s">
        <v>186</v>
      </c>
      <c r="F47" s="40" t="s">
        <v>115</v>
      </c>
      <c r="G47" s="40"/>
      <c r="H47" s="31">
        <v>15.7</v>
      </c>
      <c r="I47" s="2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66" t="s">
        <v>136</v>
      </c>
      <c r="B48" s="50" t="s">
        <v>109</v>
      </c>
      <c r="C48" s="50">
        <v>971</v>
      </c>
      <c r="D48" s="66" t="s">
        <v>14</v>
      </c>
      <c r="E48" s="66" t="s">
        <v>211</v>
      </c>
      <c r="F48" s="66"/>
      <c r="G48" s="38"/>
      <c r="H48" s="69">
        <f>SUM(H50)</f>
        <v>6.9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>
      <c r="A49" s="71"/>
      <c r="B49" s="67" t="s">
        <v>290</v>
      </c>
      <c r="C49" s="67"/>
      <c r="D49" s="71"/>
      <c r="E49" s="71"/>
      <c r="F49" s="71"/>
      <c r="G49" s="38"/>
      <c r="H49" s="70"/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40" t="s">
        <v>137</v>
      </c>
      <c r="B50" s="41" t="s">
        <v>248</v>
      </c>
      <c r="C50" s="42">
        <v>971</v>
      </c>
      <c r="D50" s="40" t="s">
        <v>14</v>
      </c>
      <c r="E50" s="40" t="s">
        <v>211</v>
      </c>
      <c r="F50" s="40" t="s">
        <v>22</v>
      </c>
      <c r="G50" s="40"/>
      <c r="H50" s="31">
        <v>6.9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66" t="s">
        <v>167</v>
      </c>
      <c r="B51" s="50" t="s">
        <v>110</v>
      </c>
      <c r="C51" s="50">
        <v>971</v>
      </c>
      <c r="D51" s="66" t="s">
        <v>14</v>
      </c>
      <c r="E51" s="66" t="s">
        <v>212</v>
      </c>
      <c r="F51" s="66"/>
      <c r="G51" s="38"/>
      <c r="H51" s="69">
        <f>H53+H55</f>
        <v>2594.5</v>
      </c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71"/>
      <c r="B52" s="67" t="s">
        <v>289</v>
      </c>
      <c r="C52" s="67"/>
      <c r="D52" s="71"/>
      <c r="E52" s="71"/>
      <c r="F52" s="71"/>
      <c r="G52" s="38"/>
      <c r="H52" s="70"/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1" t="s">
        <v>168</v>
      </c>
      <c r="B53" s="55" t="s">
        <v>165</v>
      </c>
      <c r="C53" s="57">
        <v>971</v>
      </c>
      <c r="D53" s="61" t="s">
        <v>14</v>
      </c>
      <c r="E53" s="61" t="s">
        <v>212</v>
      </c>
      <c r="F53" s="61" t="s">
        <v>112</v>
      </c>
      <c r="G53" s="40"/>
      <c r="H53" s="62">
        <v>2405.2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53"/>
      <c r="B54" s="56" t="s">
        <v>166</v>
      </c>
      <c r="C54" s="59"/>
      <c r="D54" s="53"/>
      <c r="E54" s="53"/>
      <c r="F54" s="53"/>
      <c r="G54" s="40"/>
      <c r="H54" s="64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40" t="s">
        <v>169</v>
      </c>
      <c r="B55" s="41" t="s">
        <v>248</v>
      </c>
      <c r="C55" s="42">
        <v>971</v>
      </c>
      <c r="D55" s="40" t="s">
        <v>14</v>
      </c>
      <c r="E55" s="40" t="s">
        <v>212</v>
      </c>
      <c r="F55" s="40" t="s">
        <v>22</v>
      </c>
      <c r="G55" s="40"/>
      <c r="H55" s="31">
        <v>189.3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2" customFormat="1" ht="12.75" customHeight="1">
      <c r="A56" s="38" t="s">
        <v>138</v>
      </c>
      <c r="B56" s="35" t="s">
        <v>32</v>
      </c>
      <c r="C56" s="35">
        <v>971</v>
      </c>
      <c r="D56" s="38" t="s">
        <v>64</v>
      </c>
      <c r="E56" s="38"/>
      <c r="F56" s="38"/>
      <c r="G56" s="38"/>
      <c r="H56" s="39">
        <f>SUM(H57)</f>
        <v>200</v>
      </c>
      <c r="I56" s="2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2" customFormat="1" ht="12.75" customHeight="1">
      <c r="A57" s="38" t="s">
        <v>139</v>
      </c>
      <c r="B57" s="35" t="s">
        <v>126</v>
      </c>
      <c r="C57" s="35">
        <v>971</v>
      </c>
      <c r="D57" s="38" t="s">
        <v>64</v>
      </c>
      <c r="E57" s="38" t="s">
        <v>187</v>
      </c>
      <c r="F57" s="38"/>
      <c r="G57" s="38"/>
      <c r="H57" s="39">
        <f>SUM(H58)</f>
        <v>200</v>
      </c>
      <c r="I57" s="2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2" customFormat="1" ht="12.75" customHeight="1">
      <c r="A58" s="40" t="s">
        <v>140</v>
      </c>
      <c r="B58" s="41" t="s">
        <v>114</v>
      </c>
      <c r="C58" s="42">
        <v>971</v>
      </c>
      <c r="D58" s="40" t="s">
        <v>64</v>
      </c>
      <c r="E58" s="40" t="s">
        <v>187</v>
      </c>
      <c r="F58" s="40" t="s">
        <v>115</v>
      </c>
      <c r="G58" s="40"/>
      <c r="H58" s="31">
        <v>200</v>
      </c>
      <c r="I58" s="2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269</v>
      </c>
      <c r="B59" s="35" t="s">
        <v>270</v>
      </c>
      <c r="C59" s="35">
        <v>971</v>
      </c>
      <c r="D59" s="38" t="s">
        <v>271</v>
      </c>
      <c r="E59" s="40"/>
      <c r="F59" s="40"/>
      <c r="G59" s="40"/>
      <c r="H59" s="39">
        <f>H60+H62+H64+H67</f>
        <v>359</v>
      </c>
      <c r="I59" s="24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38" t="s">
        <v>272</v>
      </c>
      <c r="B60" s="35" t="s">
        <v>274</v>
      </c>
      <c r="C60" s="35">
        <v>971</v>
      </c>
      <c r="D60" s="38" t="s">
        <v>271</v>
      </c>
      <c r="E60" s="38" t="s">
        <v>273</v>
      </c>
      <c r="F60" s="40"/>
      <c r="G60" s="40"/>
      <c r="H60" s="39">
        <f>H61</f>
        <v>45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.75" customHeight="1">
      <c r="A61" s="40" t="s">
        <v>275</v>
      </c>
      <c r="B61" s="41" t="s">
        <v>248</v>
      </c>
      <c r="C61" s="42">
        <v>971</v>
      </c>
      <c r="D61" s="40" t="s">
        <v>271</v>
      </c>
      <c r="E61" s="40" t="s">
        <v>273</v>
      </c>
      <c r="F61" s="40" t="s">
        <v>22</v>
      </c>
      <c r="G61" s="40"/>
      <c r="H61" s="31">
        <v>45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.75" customHeight="1">
      <c r="A62" s="38" t="s">
        <v>276</v>
      </c>
      <c r="B62" s="35" t="s">
        <v>279</v>
      </c>
      <c r="C62" s="35">
        <v>971</v>
      </c>
      <c r="D62" s="38" t="s">
        <v>271</v>
      </c>
      <c r="E62" s="38" t="s">
        <v>277</v>
      </c>
      <c r="F62" s="40"/>
      <c r="G62" s="40"/>
      <c r="H62" s="39">
        <f>H63</f>
        <v>150</v>
      </c>
      <c r="I62" s="24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2.75" customHeight="1">
      <c r="A63" s="40" t="s">
        <v>278</v>
      </c>
      <c r="B63" s="41" t="s">
        <v>248</v>
      </c>
      <c r="C63" s="42">
        <v>971</v>
      </c>
      <c r="D63" s="40" t="s">
        <v>271</v>
      </c>
      <c r="E63" s="40" t="s">
        <v>277</v>
      </c>
      <c r="F63" s="40" t="s">
        <v>22</v>
      </c>
      <c r="G63" s="40"/>
      <c r="H63" s="31">
        <v>150</v>
      </c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281</v>
      </c>
      <c r="B64" s="50" t="s">
        <v>282</v>
      </c>
      <c r="C64" s="50">
        <v>971</v>
      </c>
      <c r="D64" s="66" t="s">
        <v>271</v>
      </c>
      <c r="E64" s="66" t="s">
        <v>284</v>
      </c>
      <c r="F64" s="66"/>
      <c r="G64" s="38"/>
      <c r="H64" s="69">
        <f>H66</f>
        <v>80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52"/>
      <c r="B65" s="58" t="s">
        <v>283</v>
      </c>
      <c r="C65" s="58"/>
      <c r="D65" s="52"/>
      <c r="E65" s="52"/>
      <c r="F65" s="52"/>
      <c r="G65" s="38"/>
      <c r="H65" s="63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40" t="s">
        <v>280</v>
      </c>
      <c r="B66" s="41" t="s">
        <v>248</v>
      </c>
      <c r="C66" s="42">
        <v>971</v>
      </c>
      <c r="D66" s="40" t="s">
        <v>271</v>
      </c>
      <c r="E66" s="40" t="s">
        <v>284</v>
      </c>
      <c r="F66" s="40" t="s">
        <v>22</v>
      </c>
      <c r="G66" s="40"/>
      <c r="H66" s="31">
        <v>80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66" t="s">
        <v>285</v>
      </c>
      <c r="B67" s="49" t="s">
        <v>243</v>
      </c>
      <c r="C67" s="50">
        <v>971</v>
      </c>
      <c r="D67" s="66" t="s">
        <v>271</v>
      </c>
      <c r="E67" s="66" t="s">
        <v>184</v>
      </c>
      <c r="F67" s="66"/>
      <c r="G67" s="38"/>
      <c r="H67" s="69">
        <f>H69</f>
        <v>84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71"/>
      <c r="B68" s="73" t="s">
        <v>95</v>
      </c>
      <c r="C68" s="67"/>
      <c r="D68" s="71"/>
      <c r="E68" s="71"/>
      <c r="F68" s="71"/>
      <c r="G68" s="38"/>
      <c r="H68" s="70"/>
      <c r="I68" s="2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85" t="s">
        <v>286</v>
      </c>
      <c r="B69" s="88" t="s">
        <v>114</v>
      </c>
      <c r="C69" s="86">
        <v>971</v>
      </c>
      <c r="D69" s="85" t="s">
        <v>271</v>
      </c>
      <c r="E69" s="85" t="s">
        <v>184</v>
      </c>
      <c r="F69" s="85" t="s">
        <v>115</v>
      </c>
      <c r="G69" s="38"/>
      <c r="H69" s="87">
        <v>84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" customHeight="1">
      <c r="A70" s="38" t="s">
        <v>85</v>
      </c>
      <c r="B70" s="35" t="s">
        <v>65</v>
      </c>
      <c r="C70" s="35">
        <v>971</v>
      </c>
      <c r="D70" s="38" t="s">
        <v>8</v>
      </c>
      <c r="E70" s="38"/>
      <c r="F70" s="38"/>
      <c r="G70" s="38"/>
      <c r="H70" s="39">
        <f>SUM(H71)</f>
        <v>90</v>
      </c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" customHeight="1">
      <c r="A71" s="66" t="s">
        <v>38</v>
      </c>
      <c r="B71" s="50" t="s">
        <v>97</v>
      </c>
      <c r="C71" s="50">
        <v>971</v>
      </c>
      <c r="D71" s="66" t="s">
        <v>9</v>
      </c>
      <c r="E71" s="66"/>
      <c r="F71" s="66"/>
      <c r="G71" s="38"/>
      <c r="H71" s="69">
        <f>SUM(H73)</f>
        <v>90</v>
      </c>
      <c r="I71" s="2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0.5" customHeight="1">
      <c r="A72" s="54"/>
      <c r="B72" s="67" t="s">
        <v>96</v>
      </c>
      <c r="C72" s="60"/>
      <c r="D72" s="54"/>
      <c r="E72" s="54"/>
      <c r="F72" s="54"/>
      <c r="G72" s="40"/>
      <c r="H72" s="70"/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66" t="s">
        <v>39</v>
      </c>
      <c r="B73" s="50" t="s">
        <v>249</v>
      </c>
      <c r="C73" s="50">
        <v>971</v>
      </c>
      <c r="D73" s="66" t="s">
        <v>9</v>
      </c>
      <c r="E73" s="66" t="s">
        <v>188</v>
      </c>
      <c r="F73" s="66"/>
      <c r="G73" s="38"/>
      <c r="H73" s="69">
        <f>SUM(H76)</f>
        <v>90</v>
      </c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52"/>
      <c r="B74" s="15" t="s">
        <v>288</v>
      </c>
      <c r="C74" s="58"/>
      <c r="D74" s="52"/>
      <c r="E74" s="52"/>
      <c r="F74" s="52"/>
      <c r="G74" s="38"/>
      <c r="H74" s="63"/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111"/>
      <c r="B75" s="67" t="s">
        <v>250</v>
      </c>
      <c r="C75" s="112"/>
      <c r="D75" s="71"/>
      <c r="E75" s="71"/>
      <c r="F75" s="71"/>
      <c r="G75" s="38"/>
      <c r="H75" s="70"/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61" t="s">
        <v>40</v>
      </c>
      <c r="B76" s="41" t="s">
        <v>248</v>
      </c>
      <c r="C76" s="57">
        <v>971</v>
      </c>
      <c r="D76" s="61" t="s">
        <v>9</v>
      </c>
      <c r="E76" s="61" t="s">
        <v>188</v>
      </c>
      <c r="F76" s="61" t="s">
        <v>22</v>
      </c>
      <c r="G76" s="61"/>
      <c r="H76" s="62">
        <v>90</v>
      </c>
      <c r="I76" s="2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3.5" customHeight="1">
      <c r="A77" s="38" t="s">
        <v>141</v>
      </c>
      <c r="B77" s="35" t="s">
        <v>83</v>
      </c>
      <c r="C77" s="35">
        <v>971</v>
      </c>
      <c r="D77" s="38" t="s">
        <v>82</v>
      </c>
      <c r="E77" s="40"/>
      <c r="F77" s="40"/>
      <c r="G77" s="40"/>
      <c r="H77" s="39">
        <f>H78</f>
        <v>62.9</v>
      </c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38" t="s">
        <v>44</v>
      </c>
      <c r="B78" s="35" t="s">
        <v>84</v>
      </c>
      <c r="C78" s="35">
        <v>971</v>
      </c>
      <c r="D78" s="38" t="s">
        <v>81</v>
      </c>
      <c r="E78" s="40"/>
      <c r="F78" s="40"/>
      <c r="G78" s="40"/>
      <c r="H78" s="39">
        <f>H79</f>
        <v>62.9</v>
      </c>
      <c r="I78" s="2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 customHeight="1">
      <c r="A79" s="92" t="s">
        <v>45</v>
      </c>
      <c r="B79" s="49" t="s">
        <v>119</v>
      </c>
      <c r="C79" s="94">
        <v>971</v>
      </c>
      <c r="D79" s="92" t="s">
        <v>81</v>
      </c>
      <c r="E79" s="92" t="s">
        <v>189</v>
      </c>
      <c r="F79" s="92"/>
      <c r="G79" s="66"/>
      <c r="H79" s="93">
        <v>62.9</v>
      </c>
      <c r="I79" s="23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>
      <c r="A80" s="74"/>
      <c r="B80" s="73" t="s">
        <v>120</v>
      </c>
      <c r="C80" s="74"/>
      <c r="D80" s="75"/>
      <c r="E80" s="75"/>
      <c r="F80" s="75"/>
      <c r="G80" s="96"/>
      <c r="H80" s="74"/>
      <c r="I80" s="24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3" t="s">
        <v>142</v>
      </c>
      <c r="B81" s="41" t="s">
        <v>248</v>
      </c>
      <c r="C81" s="44">
        <v>971</v>
      </c>
      <c r="D81" s="43" t="s">
        <v>81</v>
      </c>
      <c r="E81" s="44">
        <v>5100000120</v>
      </c>
      <c r="F81" s="44">
        <v>200</v>
      </c>
      <c r="G81" s="42"/>
      <c r="H81" s="45">
        <v>62.9</v>
      </c>
      <c r="I81" s="24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1.25" customHeight="1">
      <c r="A82" s="34">
        <v>5</v>
      </c>
      <c r="B82" s="35" t="s">
        <v>37</v>
      </c>
      <c r="C82" s="35">
        <v>971</v>
      </c>
      <c r="D82" s="38" t="s">
        <v>5</v>
      </c>
      <c r="E82" s="38"/>
      <c r="F82" s="38"/>
      <c r="G82" s="38"/>
      <c r="H82" s="39">
        <f>SUM(H83)</f>
        <v>111900</v>
      </c>
      <c r="I82" s="24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38" t="s">
        <v>46</v>
      </c>
      <c r="B83" s="35" t="s">
        <v>41</v>
      </c>
      <c r="C83" s="35">
        <v>971</v>
      </c>
      <c r="D83" s="38" t="s">
        <v>42</v>
      </c>
      <c r="E83" s="38"/>
      <c r="F83" s="38"/>
      <c r="G83" s="38"/>
      <c r="H83" s="39">
        <f>SUM(H84,H87,H89,H92,H94,H97)</f>
        <v>111900</v>
      </c>
      <c r="I83" s="2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>
      <c r="A84" s="66" t="s">
        <v>48</v>
      </c>
      <c r="B84" s="50" t="s">
        <v>99</v>
      </c>
      <c r="C84" s="50">
        <v>971</v>
      </c>
      <c r="D84" s="66" t="s">
        <v>42</v>
      </c>
      <c r="E84" s="66" t="s">
        <v>190</v>
      </c>
      <c r="F84" s="66"/>
      <c r="G84" s="38"/>
      <c r="H84" s="69">
        <f>SUM(H86)</f>
        <v>62394</v>
      </c>
      <c r="I84" s="2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9.75" customHeight="1">
      <c r="A85" s="71"/>
      <c r="B85" s="67" t="s">
        <v>98</v>
      </c>
      <c r="C85" s="67"/>
      <c r="D85" s="71"/>
      <c r="E85" s="71"/>
      <c r="F85" s="71"/>
      <c r="G85" s="38"/>
      <c r="H85" s="70"/>
      <c r="I85" s="2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>
      <c r="A86" s="40" t="s">
        <v>295</v>
      </c>
      <c r="B86" s="41" t="s">
        <v>248</v>
      </c>
      <c r="C86" s="42">
        <v>971</v>
      </c>
      <c r="D86" s="40" t="s">
        <v>42</v>
      </c>
      <c r="E86" s="40" t="s">
        <v>190</v>
      </c>
      <c r="F86" s="40" t="s">
        <v>22</v>
      </c>
      <c r="G86" s="40"/>
      <c r="H86" s="31">
        <v>62394</v>
      </c>
      <c r="I86" s="2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>
      <c r="A87" s="38" t="s">
        <v>143</v>
      </c>
      <c r="B87" s="35" t="s">
        <v>80</v>
      </c>
      <c r="C87" s="35">
        <v>971</v>
      </c>
      <c r="D87" s="38" t="s">
        <v>42</v>
      </c>
      <c r="E87" s="38" t="s">
        <v>191</v>
      </c>
      <c r="F87" s="38"/>
      <c r="G87" s="38"/>
      <c r="H87" s="39">
        <f>H88</f>
        <v>518</v>
      </c>
      <c r="I87" s="2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4.25" customHeight="1">
      <c r="A88" s="40" t="s">
        <v>144</v>
      </c>
      <c r="B88" s="41" t="s">
        <v>248</v>
      </c>
      <c r="C88" s="42">
        <v>971</v>
      </c>
      <c r="D88" s="40" t="s">
        <v>42</v>
      </c>
      <c r="E88" s="40" t="s">
        <v>191</v>
      </c>
      <c r="F88" s="40" t="s">
        <v>22</v>
      </c>
      <c r="G88" s="40"/>
      <c r="H88" s="31">
        <v>518</v>
      </c>
      <c r="I88" s="23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>
      <c r="A89" s="66" t="s">
        <v>145</v>
      </c>
      <c r="B89" s="50" t="s">
        <v>240</v>
      </c>
      <c r="C89" s="50">
        <v>971</v>
      </c>
      <c r="D89" s="66" t="s">
        <v>42</v>
      </c>
      <c r="E89" s="66" t="s">
        <v>192</v>
      </c>
      <c r="F89" s="66"/>
      <c r="G89" s="38"/>
      <c r="H89" s="69">
        <f>SUM(H91)</f>
        <v>300</v>
      </c>
      <c r="I89" s="2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0.5" customHeight="1">
      <c r="A90" s="71"/>
      <c r="B90" s="67" t="s">
        <v>178</v>
      </c>
      <c r="C90" s="67"/>
      <c r="D90" s="71"/>
      <c r="E90" s="71"/>
      <c r="F90" s="71"/>
      <c r="G90" s="38"/>
      <c r="H90" s="70"/>
      <c r="I90" s="2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>
      <c r="A91" s="40" t="s">
        <v>146</v>
      </c>
      <c r="B91" s="41" t="s">
        <v>248</v>
      </c>
      <c r="C91" s="42">
        <v>971</v>
      </c>
      <c r="D91" s="40" t="s">
        <v>42</v>
      </c>
      <c r="E91" s="40" t="s">
        <v>192</v>
      </c>
      <c r="F91" s="40" t="s">
        <v>22</v>
      </c>
      <c r="G91" s="40"/>
      <c r="H91" s="31">
        <v>300</v>
      </c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>
      <c r="A92" s="38" t="s">
        <v>147</v>
      </c>
      <c r="B92" s="35" t="s">
        <v>127</v>
      </c>
      <c r="C92" s="35">
        <v>971</v>
      </c>
      <c r="D92" s="38" t="s">
        <v>42</v>
      </c>
      <c r="E92" s="38" t="s">
        <v>193</v>
      </c>
      <c r="F92" s="38"/>
      <c r="G92" s="38"/>
      <c r="H92" s="39">
        <f>SUM(H93)</f>
        <v>17223</v>
      </c>
      <c r="I92" s="25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>
      <c r="A93" s="40" t="s">
        <v>148</v>
      </c>
      <c r="B93" s="41" t="s">
        <v>248</v>
      </c>
      <c r="C93" s="42">
        <v>971</v>
      </c>
      <c r="D93" s="40" t="s">
        <v>42</v>
      </c>
      <c r="E93" s="40" t="s">
        <v>193</v>
      </c>
      <c r="F93" s="40" t="s">
        <v>22</v>
      </c>
      <c r="G93" s="40"/>
      <c r="H93" s="31">
        <v>17223</v>
      </c>
      <c r="I93" s="25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" customHeight="1">
      <c r="A94" s="66" t="s">
        <v>149</v>
      </c>
      <c r="B94" s="50" t="s">
        <v>100</v>
      </c>
      <c r="C94" s="50">
        <v>971</v>
      </c>
      <c r="D94" s="66" t="s">
        <v>42</v>
      </c>
      <c r="E94" s="66" t="s">
        <v>194</v>
      </c>
      <c r="F94" s="66"/>
      <c r="G94" s="38"/>
      <c r="H94" s="69">
        <f>SUM(H96)</f>
        <v>2008</v>
      </c>
      <c r="I94" s="23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2" customFormat="1" ht="10.5" customHeight="1">
      <c r="A95" s="71"/>
      <c r="B95" s="67" t="s">
        <v>128</v>
      </c>
      <c r="C95" s="67"/>
      <c r="D95" s="71"/>
      <c r="E95" s="71"/>
      <c r="F95" s="71"/>
      <c r="G95" s="38"/>
      <c r="H95" s="70"/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2" customHeight="1">
      <c r="A96" s="40" t="s">
        <v>150</v>
      </c>
      <c r="B96" s="41" t="s">
        <v>248</v>
      </c>
      <c r="C96" s="42">
        <v>971</v>
      </c>
      <c r="D96" s="40" t="s">
        <v>42</v>
      </c>
      <c r="E96" s="40" t="s">
        <v>194</v>
      </c>
      <c r="F96" s="40" t="s">
        <v>22</v>
      </c>
      <c r="G96" s="40"/>
      <c r="H96" s="31">
        <v>2008</v>
      </c>
      <c r="I96" s="11"/>
      <c r="J96" s="8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2.75" customHeight="1">
      <c r="A97" s="91" t="s">
        <v>151</v>
      </c>
      <c r="B97" s="94" t="s">
        <v>177</v>
      </c>
      <c r="C97" s="90">
        <v>971</v>
      </c>
      <c r="D97" s="91" t="s">
        <v>42</v>
      </c>
      <c r="E97" s="91" t="s">
        <v>195</v>
      </c>
      <c r="F97" s="91"/>
      <c r="G97" s="46" t="s">
        <v>6</v>
      </c>
      <c r="H97" s="95">
        <f>SUM(H98)</f>
        <v>29457</v>
      </c>
      <c r="I97" s="25"/>
      <c r="J97" s="8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.75" customHeight="1">
      <c r="A98" s="40" t="s">
        <v>152</v>
      </c>
      <c r="B98" s="41" t="s">
        <v>248</v>
      </c>
      <c r="C98" s="42">
        <v>971</v>
      </c>
      <c r="D98" s="40" t="s">
        <v>42</v>
      </c>
      <c r="E98" s="40" t="s">
        <v>195</v>
      </c>
      <c r="F98" s="40" t="s">
        <v>22</v>
      </c>
      <c r="G98" s="40"/>
      <c r="H98" s="31">
        <v>29457</v>
      </c>
      <c r="I98" s="23"/>
      <c r="J98" s="8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2.75" customHeight="1">
      <c r="A99" s="98"/>
      <c r="B99" s="99"/>
      <c r="C99" s="100"/>
      <c r="D99" s="98"/>
      <c r="E99" s="98"/>
      <c r="F99" s="98"/>
      <c r="G99" s="98"/>
      <c r="H99" s="101" t="s">
        <v>130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23.25" customHeight="1">
      <c r="A100" s="113" t="s">
        <v>2</v>
      </c>
      <c r="B100" s="116" t="s">
        <v>0</v>
      </c>
      <c r="C100" s="119" t="s">
        <v>107</v>
      </c>
      <c r="D100" s="119" t="s">
        <v>298</v>
      </c>
      <c r="E100" s="119" t="s">
        <v>108</v>
      </c>
      <c r="F100" s="125" t="s">
        <v>116</v>
      </c>
      <c r="G100" s="102"/>
      <c r="H100" s="119" t="s">
        <v>237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3.5" customHeight="1">
      <c r="A101" s="114"/>
      <c r="B101" s="117"/>
      <c r="C101" s="120"/>
      <c r="D101" s="122"/>
      <c r="E101" s="122"/>
      <c r="F101" s="122"/>
      <c r="G101" s="102" t="s">
        <v>79</v>
      </c>
      <c r="H101" s="122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1.25" customHeight="1">
      <c r="A102" s="115"/>
      <c r="B102" s="118"/>
      <c r="C102" s="121"/>
      <c r="D102" s="123"/>
      <c r="E102" s="123"/>
      <c r="F102" s="123"/>
      <c r="G102" s="102"/>
      <c r="H102" s="123"/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3.5" customHeight="1">
      <c r="A103" s="38" t="s">
        <v>50</v>
      </c>
      <c r="B103" s="35" t="s">
        <v>43</v>
      </c>
      <c r="C103" s="35">
        <v>971</v>
      </c>
      <c r="D103" s="38" t="s">
        <v>10</v>
      </c>
      <c r="E103" s="38"/>
      <c r="F103" s="38"/>
      <c r="G103" s="40"/>
      <c r="H103" s="39">
        <f>SUM(H109+H104)+H113</f>
        <v>3403</v>
      </c>
      <c r="I103" s="1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5" customHeight="1">
      <c r="A104" s="66" t="s">
        <v>78</v>
      </c>
      <c r="B104" s="49" t="s">
        <v>170</v>
      </c>
      <c r="C104" s="76">
        <v>971</v>
      </c>
      <c r="D104" s="66" t="s">
        <v>91</v>
      </c>
      <c r="E104" s="66"/>
      <c r="F104" s="66"/>
      <c r="G104" s="38"/>
      <c r="H104" s="69">
        <f>SUM(H105)</f>
        <v>103</v>
      </c>
      <c r="I104" s="1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66" t="s">
        <v>51</v>
      </c>
      <c r="B105" s="50" t="s">
        <v>171</v>
      </c>
      <c r="C105" s="50">
        <v>971</v>
      </c>
      <c r="D105" s="66" t="s">
        <v>91</v>
      </c>
      <c r="E105" s="66" t="s">
        <v>196</v>
      </c>
      <c r="F105" s="66"/>
      <c r="G105" s="38"/>
      <c r="H105" s="69">
        <f>SUM(H108)</f>
        <v>103</v>
      </c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1.25" customHeight="1">
      <c r="A106" s="52"/>
      <c r="B106" s="58" t="s">
        <v>172</v>
      </c>
      <c r="C106" s="58"/>
      <c r="D106" s="52"/>
      <c r="E106" s="52"/>
      <c r="F106" s="52"/>
      <c r="G106" s="38"/>
      <c r="H106" s="64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1.25" customHeight="1">
      <c r="A107" s="52"/>
      <c r="B107" s="58" t="s">
        <v>173</v>
      </c>
      <c r="C107" s="59"/>
      <c r="D107" s="53"/>
      <c r="E107" s="53"/>
      <c r="F107" s="53"/>
      <c r="G107" s="40"/>
      <c r="H107" s="64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40" t="s">
        <v>52</v>
      </c>
      <c r="B108" s="41" t="s">
        <v>248</v>
      </c>
      <c r="C108" s="47">
        <v>971</v>
      </c>
      <c r="D108" s="40" t="s">
        <v>91</v>
      </c>
      <c r="E108" s="40" t="s">
        <v>196</v>
      </c>
      <c r="F108" s="40" t="s">
        <v>22</v>
      </c>
      <c r="G108" s="40"/>
      <c r="H108" s="31">
        <v>103</v>
      </c>
      <c r="I108" s="2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3.5" customHeight="1">
      <c r="A109" s="38" t="s">
        <v>153</v>
      </c>
      <c r="B109" s="35" t="s">
        <v>216</v>
      </c>
      <c r="C109" s="35">
        <v>971</v>
      </c>
      <c r="D109" s="38" t="s">
        <v>11</v>
      </c>
      <c r="E109" s="38"/>
      <c r="F109" s="38"/>
      <c r="G109" s="40"/>
      <c r="H109" s="39">
        <f>SUM(H110)</f>
        <v>1050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154</v>
      </c>
      <c r="B110" s="50" t="s">
        <v>252</v>
      </c>
      <c r="C110" s="50">
        <v>971</v>
      </c>
      <c r="D110" s="66" t="s">
        <v>11</v>
      </c>
      <c r="E110" s="66" t="s">
        <v>197</v>
      </c>
      <c r="F110" s="66"/>
      <c r="G110" s="38"/>
      <c r="H110" s="69">
        <f>SUM(H112)</f>
        <v>1050</v>
      </c>
      <c r="I110" s="2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71"/>
      <c r="B111" s="67" t="s">
        <v>101</v>
      </c>
      <c r="C111" s="67"/>
      <c r="D111" s="77"/>
      <c r="E111" s="77"/>
      <c r="F111" s="77"/>
      <c r="G111" s="36"/>
      <c r="H111" s="70"/>
      <c r="I111" s="2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.75" customHeight="1">
      <c r="A112" s="40" t="s">
        <v>155</v>
      </c>
      <c r="B112" s="41" t="s">
        <v>248</v>
      </c>
      <c r="C112" s="42">
        <v>971</v>
      </c>
      <c r="D112" s="40" t="s">
        <v>11</v>
      </c>
      <c r="E112" s="40" t="s">
        <v>197</v>
      </c>
      <c r="F112" s="40" t="s">
        <v>22</v>
      </c>
      <c r="G112" s="40"/>
      <c r="H112" s="31">
        <v>1050</v>
      </c>
      <c r="I112" s="2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.75" customHeight="1">
      <c r="A113" s="38" t="s">
        <v>222</v>
      </c>
      <c r="B113" s="105" t="s">
        <v>242</v>
      </c>
      <c r="C113" s="50">
        <v>971</v>
      </c>
      <c r="D113" s="66" t="s">
        <v>219</v>
      </c>
      <c r="E113" s="61"/>
      <c r="F113" s="61"/>
      <c r="G113" s="40"/>
      <c r="H113" s="69">
        <f>H114+H117+H120+H123+H127+H131+H135</f>
        <v>2250</v>
      </c>
      <c r="I113" s="2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.75" customHeight="1">
      <c r="A114" s="66" t="s">
        <v>223</v>
      </c>
      <c r="B114" s="50" t="s">
        <v>220</v>
      </c>
      <c r="C114" s="50">
        <v>971</v>
      </c>
      <c r="D114" s="66" t="s">
        <v>219</v>
      </c>
      <c r="E114" s="66" t="s">
        <v>198</v>
      </c>
      <c r="F114" s="66"/>
      <c r="G114" s="38" t="s">
        <v>6</v>
      </c>
      <c r="H114" s="69">
        <f>SUM(H116)</f>
        <v>1030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71"/>
      <c r="B115" s="67" t="s">
        <v>221</v>
      </c>
      <c r="C115" s="67"/>
      <c r="D115" s="77"/>
      <c r="E115" s="77"/>
      <c r="F115" s="77"/>
      <c r="G115" s="36"/>
      <c r="H115" s="70"/>
      <c r="I115" s="2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.75" customHeight="1">
      <c r="A116" s="40" t="s">
        <v>224</v>
      </c>
      <c r="B116" s="41" t="s">
        <v>248</v>
      </c>
      <c r="C116" s="42">
        <v>971</v>
      </c>
      <c r="D116" s="40" t="s">
        <v>219</v>
      </c>
      <c r="E116" s="40" t="s">
        <v>198</v>
      </c>
      <c r="F116" s="40" t="s">
        <v>22</v>
      </c>
      <c r="G116" s="40" t="s">
        <v>6</v>
      </c>
      <c r="H116" s="31">
        <v>1030</v>
      </c>
      <c r="I116" s="2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225</v>
      </c>
      <c r="B117" s="50" t="s">
        <v>247</v>
      </c>
      <c r="C117" s="57">
        <v>971</v>
      </c>
      <c r="D117" s="66" t="s">
        <v>219</v>
      </c>
      <c r="E117" s="50">
        <v>7950000490</v>
      </c>
      <c r="F117" s="78"/>
      <c r="G117" s="35"/>
      <c r="H117" s="80">
        <f>H119</f>
        <v>420</v>
      </c>
      <c r="I117" s="2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108"/>
      <c r="B118" s="67" t="s">
        <v>102</v>
      </c>
      <c r="C118" s="60"/>
      <c r="D118" s="67"/>
      <c r="E118" s="67"/>
      <c r="F118" s="79"/>
      <c r="G118" s="35"/>
      <c r="H118" s="81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" customHeight="1">
      <c r="A119" s="40" t="s">
        <v>226</v>
      </c>
      <c r="B119" s="41" t="s">
        <v>248</v>
      </c>
      <c r="C119" s="42">
        <v>971</v>
      </c>
      <c r="D119" s="40" t="s">
        <v>219</v>
      </c>
      <c r="E119" s="40" t="s">
        <v>199</v>
      </c>
      <c r="F119" s="40" t="s">
        <v>22</v>
      </c>
      <c r="G119" s="40"/>
      <c r="H119" s="31">
        <v>420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66" t="s">
        <v>227</v>
      </c>
      <c r="B120" s="50" t="s">
        <v>263</v>
      </c>
      <c r="C120" s="50">
        <v>971</v>
      </c>
      <c r="D120" s="66" t="s">
        <v>219</v>
      </c>
      <c r="E120" s="66" t="s">
        <v>200</v>
      </c>
      <c r="F120" s="66"/>
      <c r="G120" s="38"/>
      <c r="H120" s="69">
        <f>H122</f>
        <v>100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1.25" customHeight="1">
      <c r="A121" s="106"/>
      <c r="B121" s="67" t="s">
        <v>103</v>
      </c>
      <c r="C121" s="67"/>
      <c r="D121" s="71"/>
      <c r="E121" s="71"/>
      <c r="F121" s="71"/>
      <c r="G121" s="38"/>
      <c r="H121" s="70"/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40" t="s">
        <v>228</v>
      </c>
      <c r="B122" s="41" t="s">
        <v>248</v>
      </c>
      <c r="C122" s="42">
        <v>971</v>
      </c>
      <c r="D122" s="40" t="s">
        <v>219</v>
      </c>
      <c r="E122" s="40" t="s">
        <v>200</v>
      </c>
      <c r="F122" s="40" t="s">
        <v>22</v>
      </c>
      <c r="G122" s="40"/>
      <c r="H122" s="31">
        <v>100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" customHeight="1">
      <c r="A123" s="66" t="s">
        <v>229</v>
      </c>
      <c r="B123" s="50" t="s">
        <v>264</v>
      </c>
      <c r="C123" s="50">
        <v>971</v>
      </c>
      <c r="D123" s="66" t="s">
        <v>219</v>
      </c>
      <c r="E123" s="66" t="s">
        <v>201</v>
      </c>
      <c r="F123" s="66"/>
      <c r="G123" s="66"/>
      <c r="H123" s="69">
        <f>SUM(H126)</f>
        <v>130</v>
      </c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" customHeight="1">
      <c r="A124" s="52"/>
      <c r="B124" s="58" t="s">
        <v>251</v>
      </c>
      <c r="C124" s="58"/>
      <c r="D124" s="52"/>
      <c r="E124" s="52"/>
      <c r="F124" s="52"/>
      <c r="G124" s="71"/>
      <c r="H124" s="63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71"/>
      <c r="B125" s="67" t="s">
        <v>241</v>
      </c>
      <c r="C125" s="67"/>
      <c r="D125" s="71"/>
      <c r="E125" s="71"/>
      <c r="F125" s="71"/>
      <c r="G125" s="71"/>
      <c r="H125" s="70"/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" customHeight="1">
      <c r="A126" s="61" t="s">
        <v>230</v>
      </c>
      <c r="B126" s="41" t="s">
        <v>248</v>
      </c>
      <c r="C126" s="57">
        <v>971</v>
      </c>
      <c r="D126" s="61" t="s">
        <v>219</v>
      </c>
      <c r="E126" s="61" t="s">
        <v>201</v>
      </c>
      <c r="F126" s="61" t="s">
        <v>22</v>
      </c>
      <c r="G126" s="40"/>
      <c r="H126" s="62">
        <v>130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66" t="s">
        <v>231</v>
      </c>
      <c r="B127" s="50" t="s">
        <v>265</v>
      </c>
      <c r="C127" s="50">
        <v>971</v>
      </c>
      <c r="D127" s="66" t="s">
        <v>219</v>
      </c>
      <c r="E127" s="66" t="s">
        <v>202</v>
      </c>
      <c r="F127" s="66"/>
      <c r="G127" s="38"/>
      <c r="H127" s="69">
        <f>SUM(H130)</f>
        <v>190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1.25" customHeight="1">
      <c r="A128" s="107"/>
      <c r="B128" s="58" t="s">
        <v>253</v>
      </c>
      <c r="C128" s="58"/>
      <c r="D128" s="52"/>
      <c r="E128" s="52"/>
      <c r="F128" s="52"/>
      <c r="G128" s="38"/>
      <c r="H128" s="63"/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1.25" customHeight="1">
      <c r="A129" s="107"/>
      <c r="B129" s="58" t="s">
        <v>254</v>
      </c>
      <c r="C129" s="58"/>
      <c r="D129" s="52"/>
      <c r="E129" s="52"/>
      <c r="F129" s="52"/>
      <c r="G129" s="38"/>
      <c r="H129" s="63"/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40" t="s">
        <v>232</v>
      </c>
      <c r="B130" s="41" t="s">
        <v>248</v>
      </c>
      <c r="C130" s="42">
        <v>971</v>
      </c>
      <c r="D130" s="40" t="s">
        <v>219</v>
      </c>
      <c r="E130" s="40" t="s">
        <v>202</v>
      </c>
      <c r="F130" s="40" t="s">
        <v>22</v>
      </c>
      <c r="G130" s="40"/>
      <c r="H130" s="31">
        <v>190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.75" customHeight="1">
      <c r="A131" s="66" t="s">
        <v>233</v>
      </c>
      <c r="B131" s="50" t="s">
        <v>266</v>
      </c>
      <c r="C131" s="50">
        <v>971</v>
      </c>
      <c r="D131" s="66" t="s">
        <v>219</v>
      </c>
      <c r="E131" s="66" t="s">
        <v>203</v>
      </c>
      <c r="F131" s="66"/>
      <c r="G131" s="66"/>
      <c r="H131" s="69">
        <f>SUM(H134)</f>
        <v>110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.75" customHeight="1">
      <c r="A132" s="52"/>
      <c r="B132" s="58" t="s">
        <v>217</v>
      </c>
      <c r="C132" s="58"/>
      <c r="D132" s="52"/>
      <c r="E132" s="52"/>
      <c r="F132" s="52"/>
      <c r="G132" s="52"/>
      <c r="H132" s="63"/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71"/>
      <c r="B133" s="67" t="s">
        <v>255</v>
      </c>
      <c r="C133" s="67"/>
      <c r="D133" s="71"/>
      <c r="E133" s="71"/>
      <c r="F133" s="71"/>
      <c r="G133" s="71"/>
      <c r="H133" s="70"/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.75" customHeight="1">
      <c r="A134" s="54" t="s">
        <v>234</v>
      </c>
      <c r="B134" s="41" t="s">
        <v>248</v>
      </c>
      <c r="C134" s="60">
        <v>971</v>
      </c>
      <c r="D134" s="54" t="s">
        <v>219</v>
      </c>
      <c r="E134" s="54" t="s">
        <v>203</v>
      </c>
      <c r="F134" s="54" t="s">
        <v>22</v>
      </c>
      <c r="G134" s="54"/>
      <c r="H134" s="65">
        <v>110</v>
      </c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.75" customHeight="1">
      <c r="A135" s="66" t="s">
        <v>235</v>
      </c>
      <c r="B135" s="50" t="s">
        <v>267</v>
      </c>
      <c r="C135" s="50">
        <v>971</v>
      </c>
      <c r="D135" s="66" t="s">
        <v>219</v>
      </c>
      <c r="E135" s="66" t="s">
        <v>218</v>
      </c>
      <c r="F135" s="66"/>
      <c r="G135" s="66"/>
      <c r="H135" s="69">
        <f>SUM(H138)</f>
        <v>270</v>
      </c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52"/>
      <c r="B136" s="58" t="s">
        <v>215</v>
      </c>
      <c r="C136" s="58"/>
      <c r="D136" s="52"/>
      <c r="E136" s="52"/>
      <c r="F136" s="52"/>
      <c r="G136" s="52"/>
      <c r="H136" s="63"/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.75" customHeight="1">
      <c r="A137" s="71"/>
      <c r="B137" s="67" t="s">
        <v>259</v>
      </c>
      <c r="C137" s="67"/>
      <c r="D137" s="71"/>
      <c r="E137" s="71"/>
      <c r="F137" s="71"/>
      <c r="G137" s="71"/>
      <c r="H137" s="70"/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.75" customHeight="1">
      <c r="A138" s="54" t="s">
        <v>236</v>
      </c>
      <c r="B138" s="41" t="s">
        <v>248</v>
      </c>
      <c r="C138" s="60">
        <v>971</v>
      </c>
      <c r="D138" s="54" t="s">
        <v>219</v>
      </c>
      <c r="E138" s="54" t="s">
        <v>218</v>
      </c>
      <c r="F138" s="54" t="s">
        <v>22</v>
      </c>
      <c r="G138" s="54"/>
      <c r="H138" s="65">
        <v>270</v>
      </c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.75" customHeight="1">
      <c r="A139" s="38" t="s">
        <v>53</v>
      </c>
      <c r="B139" s="35" t="s">
        <v>92</v>
      </c>
      <c r="C139" s="35">
        <v>971</v>
      </c>
      <c r="D139" s="38" t="s">
        <v>12</v>
      </c>
      <c r="E139" s="38"/>
      <c r="F139" s="38"/>
      <c r="G139" s="42"/>
      <c r="H139" s="39">
        <f>SUM(H140)</f>
        <v>5450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0.5" customHeight="1">
      <c r="A140" s="38" t="s">
        <v>54</v>
      </c>
      <c r="B140" s="35" t="s">
        <v>47</v>
      </c>
      <c r="C140" s="35">
        <v>971</v>
      </c>
      <c r="D140" s="38" t="s">
        <v>13</v>
      </c>
      <c r="E140" s="38"/>
      <c r="F140" s="38"/>
      <c r="G140" s="42"/>
      <c r="H140" s="39">
        <f>SUM(H141,H144)</f>
        <v>5450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" customHeight="1">
      <c r="A141" s="66" t="s">
        <v>56</v>
      </c>
      <c r="B141" s="50" t="s">
        <v>256</v>
      </c>
      <c r="C141" s="50">
        <v>971</v>
      </c>
      <c r="D141" s="66" t="s">
        <v>13</v>
      </c>
      <c r="E141" s="66" t="s">
        <v>204</v>
      </c>
      <c r="F141" s="66"/>
      <c r="G141" s="38"/>
      <c r="H141" s="69">
        <f>SUM(H143)</f>
        <v>3300</v>
      </c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9" customHeight="1">
      <c r="A142" s="54"/>
      <c r="B142" s="67" t="s">
        <v>104</v>
      </c>
      <c r="C142" s="67"/>
      <c r="D142" s="77"/>
      <c r="E142" s="77"/>
      <c r="F142" s="77"/>
      <c r="G142" s="36"/>
      <c r="H142" s="70"/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0.5" customHeight="1">
      <c r="A143" s="40" t="s">
        <v>58</v>
      </c>
      <c r="B143" s="41" t="s">
        <v>248</v>
      </c>
      <c r="C143" s="42">
        <v>971</v>
      </c>
      <c r="D143" s="40" t="s">
        <v>13</v>
      </c>
      <c r="E143" s="40" t="s">
        <v>204</v>
      </c>
      <c r="F143" s="40" t="s">
        <v>22</v>
      </c>
      <c r="G143" s="40" t="s">
        <v>6</v>
      </c>
      <c r="H143" s="31">
        <v>3300</v>
      </c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0.5" customHeight="1">
      <c r="A144" s="38" t="s">
        <v>174</v>
      </c>
      <c r="B144" s="35" t="s">
        <v>210</v>
      </c>
      <c r="C144" s="35">
        <v>971</v>
      </c>
      <c r="D144" s="38" t="s">
        <v>13</v>
      </c>
      <c r="E144" s="38" t="s">
        <v>205</v>
      </c>
      <c r="F144" s="38"/>
      <c r="G144" s="38"/>
      <c r="H144" s="39">
        <f>SUM(H145)</f>
        <v>2150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0.5" customHeight="1">
      <c r="A145" s="40" t="s">
        <v>175</v>
      </c>
      <c r="B145" s="41" t="s">
        <v>248</v>
      </c>
      <c r="C145" s="42">
        <v>971</v>
      </c>
      <c r="D145" s="40" t="s">
        <v>13</v>
      </c>
      <c r="E145" s="40" t="s">
        <v>205</v>
      </c>
      <c r="F145" s="40" t="s">
        <v>22</v>
      </c>
      <c r="G145" s="40"/>
      <c r="H145" s="31">
        <v>2150</v>
      </c>
      <c r="I145" s="2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38" t="s">
        <v>71</v>
      </c>
      <c r="B146" s="35" t="s">
        <v>3</v>
      </c>
      <c r="C146" s="35">
        <v>971</v>
      </c>
      <c r="D146" s="38">
        <v>1000</v>
      </c>
      <c r="E146" s="38"/>
      <c r="F146" s="38"/>
      <c r="G146" s="38"/>
      <c r="H146" s="39">
        <f>SUM(H147,H151)</f>
        <v>11458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" customHeight="1">
      <c r="A147" s="38" t="s">
        <v>72</v>
      </c>
      <c r="B147" s="35" t="s">
        <v>262</v>
      </c>
      <c r="C147" s="35">
        <v>971</v>
      </c>
      <c r="D147" s="38" t="s">
        <v>261</v>
      </c>
      <c r="E147" s="38"/>
      <c r="F147" s="38"/>
      <c r="G147" s="38"/>
      <c r="H147" s="39">
        <f>SUM(H148)</f>
        <v>718.9</v>
      </c>
      <c r="I147" s="2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" customHeight="1">
      <c r="A148" s="66" t="s">
        <v>73</v>
      </c>
      <c r="B148" s="50" t="s">
        <v>105</v>
      </c>
      <c r="C148" s="50">
        <v>971</v>
      </c>
      <c r="D148" s="66" t="s">
        <v>261</v>
      </c>
      <c r="E148" s="66" t="s">
        <v>206</v>
      </c>
      <c r="F148" s="66"/>
      <c r="G148" s="38"/>
      <c r="H148" s="69">
        <f>H150</f>
        <v>718.9</v>
      </c>
      <c r="I148" s="2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54"/>
      <c r="B149" s="67" t="s">
        <v>239</v>
      </c>
      <c r="C149" s="67"/>
      <c r="D149" s="77"/>
      <c r="E149" s="77"/>
      <c r="F149" s="77"/>
      <c r="G149" s="36"/>
      <c r="H149" s="70"/>
      <c r="I149" s="2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" customHeight="1">
      <c r="A150" s="40" t="s">
        <v>77</v>
      </c>
      <c r="B150" s="37" t="s">
        <v>113</v>
      </c>
      <c r="C150" s="42">
        <v>971</v>
      </c>
      <c r="D150" s="42">
        <v>1001</v>
      </c>
      <c r="E150" s="40" t="s">
        <v>206</v>
      </c>
      <c r="F150" s="40" t="s">
        <v>28</v>
      </c>
      <c r="G150" s="37"/>
      <c r="H150" s="31">
        <v>718.9</v>
      </c>
      <c r="I150" s="2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3.5" customHeight="1">
      <c r="A151" s="38" t="s">
        <v>156</v>
      </c>
      <c r="B151" s="35" t="s">
        <v>55</v>
      </c>
      <c r="C151" s="35">
        <v>971</v>
      </c>
      <c r="D151" s="38">
        <v>1004</v>
      </c>
      <c r="E151" s="38"/>
      <c r="F151" s="38"/>
      <c r="G151" s="38"/>
      <c r="H151" s="39">
        <f>SUM(H152,H155)</f>
        <v>10739.1</v>
      </c>
      <c r="I151" s="2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66" t="s">
        <v>296</v>
      </c>
      <c r="B152" s="50" t="s">
        <v>291</v>
      </c>
      <c r="C152" s="50">
        <v>971</v>
      </c>
      <c r="D152" s="66" t="s">
        <v>57</v>
      </c>
      <c r="E152" s="66" t="s">
        <v>213</v>
      </c>
      <c r="F152" s="66"/>
      <c r="G152" s="38"/>
      <c r="H152" s="69">
        <f>SUM(H154)</f>
        <v>9550</v>
      </c>
      <c r="I152" s="2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9.75" customHeight="1">
      <c r="A153" s="71"/>
      <c r="B153" s="67" t="s">
        <v>292</v>
      </c>
      <c r="C153" s="67"/>
      <c r="D153" s="71"/>
      <c r="E153" s="71"/>
      <c r="F153" s="71"/>
      <c r="G153" s="38"/>
      <c r="H153" s="70"/>
      <c r="I153" s="2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40" t="s">
        <v>297</v>
      </c>
      <c r="B154" s="41" t="s">
        <v>113</v>
      </c>
      <c r="C154" s="42">
        <v>971</v>
      </c>
      <c r="D154" s="40" t="s">
        <v>57</v>
      </c>
      <c r="E154" s="40" t="s">
        <v>213</v>
      </c>
      <c r="F154" s="40" t="s">
        <v>28</v>
      </c>
      <c r="G154" s="40"/>
      <c r="H154" s="31">
        <v>9550</v>
      </c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66" t="s">
        <v>157</v>
      </c>
      <c r="B155" s="50" t="s">
        <v>111</v>
      </c>
      <c r="C155" s="50">
        <v>971</v>
      </c>
      <c r="D155" s="66" t="s">
        <v>57</v>
      </c>
      <c r="E155" s="66" t="s">
        <v>214</v>
      </c>
      <c r="F155" s="66"/>
      <c r="G155" s="38"/>
      <c r="H155" s="69">
        <f>SUM(H157)</f>
        <v>1189.1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1.25" customHeight="1">
      <c r="A156" s="71"/>
      <c r="B156" s="67" t="s">
        <v>293</v>
      </c>
      <c r="C156" s="67"/>
      <c r="D156" s="71"/>
      <c r="E156" s="71"/>
      <c r="F156" s="71"/>
      <c r="G156" s="38"/>
      <c r="H156" s="70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3.5" customHeight="1">
      <c r="A157" s="40" t="s">
        <v>158</v>
      </c>
      <c r="B157" s="41" t="s">
        <v>113</v>
      </c>
      <c r="C157" s="42">
        <v>971</v>
      </c>
      <c r="D157" s="40" t="s">
        <v>57</v>
      </c>
      <c r="E157" s="40" t="s">
        <v>214</v>
      </c>
      <c r="F157" s="40" t="s">
        <v>28</v>
      </c>
      <c r="G157" s="40"/>
      <c r="H157" s="31">
        <v>1189.1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1.25" customHeight="1">
      <c r="A158" s="38" t="s">
        <v>86</v>
      </c>
      <c r="B158" s="35" t="s">
        <v>67</v>
      </c>
      <c r="C158" s="35">
        <v>971</v>
      </c>
      <c r="D158" s="38" t="s">
        <v>68</v>
      </c>
      <c r="E158" s="38"/>
      <c r="F158" s="38"/>
      <c r="G158" s="42"/>
      <c r="H158" s="39">
        <f>H159</f>
        <v>530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38" t="s">
        <v>87</v>
      </c>
      <c r="B159" s="35" t="s">
        <v>69</v>
      </c>
      <c r="C159" s="35">
        <v>971</v>
      </c>
      <c r="D159" s="38" t="s">
        <v>70</v>
      </c>
      <c r="E159" s="38"/>
      <c r="F159" s="38"/>
      <c r="G159" s="42"/>
      <c r="H159" s="39">
        <f>H160</f>
        <v>530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66" t="s">
        <v>88</v>
      </c>
      <c r="B160" s="50" t="s">
        <v>257</v>
      </c>
      <c r="C160" s="50">
        <v>971</v>
      </c>
      <c r="D160" s="66" t="s">
        <v>70</v>
      </c>
      <c r="E160" s="66" t="s">
        <v>207</v>
      </c>
      <c r="F160" s="66"/>
      <c r="G160" s="38"/>
      <c r="H160" s="69">
        <f>H162</f>
        <v>530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" customHeight="1">
      <c r="A161" s="71"/>
      <c r="B161" s="67" t="s">
        <v>258</v>
      </c>
      <c r="C161" s="67"/>
      <c r="D161" s="77"/>
      <c r="E161" s="77"/>
      <c r="F161" s="77"/>
      <c r="G161" s="36"/>
      <c r="H161" s="70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3.5" customHeight="1">
      <c r="A162" s="40" t="s">
        <v>106</v>
      </c>
      <c r="B162" s="41" t="s">
        <v>248</v>
      </c>
      <c r="C162" s="42">
        <v>971</v>
      </c>
      <c r="D162" s="40" t="s">
        <v>70</v>
      </c>
      <c r="E162" s="40" t="s">
        <v>207</v>
      </c>
      <c r="F162" s="40" t="s">
        <v>22</v>
      </c>
      <c r="G162" s="40"/>
      <c r="H162" s="31">
        <v>530</v>
      </c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3.5" customHeight="1">
      <c r="A163" s="38" t="s">
        <v>159</v>
      </c>
      <c r="B163" s="35" t="s">
        <v>75</v>
      </c>
      <c r="C163" s="35">
        <v>971</v>
      </c>
      <c r="D163" s="38" t="s">
        <v>74</v>
      </c>
      <c r="E163" s="38"/>
      <c r="F163" s="38"/>
      <c r="G163" s="42"/>
      <c r="H163" s="39">
        <f>SUM(H164)</f>
        <v>1400</v>
      </c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38" t="s">
        <v>160</v>
      </c>
      <c r="B164" s="35" t="s">
        <v>49</v>
      </c>
      <c r="C164" s="35">
        <v>971</v>
      </c>
      <c r="D164" s="38" t="s">
        <v>76</v>
      </c>
      <c r="E164" s="38"/>
      <c r="F164" s="38"/>
      <c r="G164" s="42"/>
      <c r="H164" s="39">
        <f>SUM(H165,H168,)</f>
        <v>1400</v>
      </c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" customHeight="1">
      <c r="A165" s="66" t="s">
        <v>161</v>
      </c>
      <c r="B165" s="50" t="s">
        <v>287</v>
      </c>
      <c r="C165" s="50">
        <v>971</v>
      </c>
      <c r="D165" s="66" t="s">
        <v>76</v>
      </c>
      <c r="E165" s="66" t="s">
        <v>208</v>
      </c>
      <c r="F165" s="66"/>
      <c r="G165" s="38"/>
      <c r="H165" s="69">
        <f>SUM(H167)</f>
        <v>1050</v>
      </c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0.5" customHeight="1">
      <c r="A166" s="77"/>
      <c r="B166" s="67" t="s">
        <v>260</v>
      </c>
      <c r="C166" s="67"/>
      <c r="D166" s="77"/>
      <c r="E166" s="77"/>
      <c r="F166" s="77"/>
      <c r="G166" s="36"/>
      <c r="H166" s="70"/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1.25" customHeight="1">
      <c r="A167" s="40" t="s">
        <v>162</v>
      </c>
      <c r="B167" s="41" t="s">
        <v>248</v>
      </c>
      <c r="C167" s="42">
        <v>971</v>
      </c>
      <c r="D167" s="40" t="s">
        <v>76</v>
      </c>
      <c r="E167" s="40" t="s">
        <v>208</v>
      </c>
      <c r="F167" s="40" t="s">
        <v>22</v>
      </c>
      <c r="G167" s="40"/>
      <c r="H167" s="31">
        <v>1050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38" t="s">
        <v>163</v>
      </c>
      <c r="B168" s="35" t="s">
        <v>129</v>
      </c>
      <c r="C168" s="35">
        <v>971</v>
      </c>
      <c r="D168" s="38" t="s">
        <v>76</v>
      </c>
      <c r="E168" s="38" t="s">
        <v>209</v>
      </c>
      <c r="F168" s="38"/>
      <c r="G168" s="38"/>
      <c r="H168" s="39">
        <f>SUM(H169)</f>
        <v>350</v>
      </c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40" t="s">
        <v>164</v>
      </c>
      <c r="B169" s="41" t="s">
        <v>248</v>
      </c>
      <c r="C169" s="42">
        <v>971</v>
      </c>
      <c r="D169" s="40" t="s">
        <v>76</v>
      </c>
      <c r="E169" s="40" t="s">
        <v>209</v>
      </c>
      <c r="F169" s="40" t="s">
        <v>22</v>
      </c>
      <c r="G169" s="40"/>
      <c r="H169" s="31">
        <v>350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40"/>
      <c r="B170" s="35" t="s">
        <v>1</v>
      </c>
      <c r="C170" s="35"/>
      <c r="D170" s="48"/>
      <c r="E170" s="38"/>
      <c r="F170" s="38"/>
      <c r="G170" s="38"/>
      <c r="H170" s="39">
        <f>SUM(H13,H34)</f>
        <v>161500.00000000003</v>
      </c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14"/>
      <c r="B171" s="32"/>
      <c r="C171" s="15"/>
      <c r="D171" s="17"/>
      <c r="E171" s="15"/>
      <c r="F171" s="33"/>
      <c r="G171" s="15"/>
      <c r="H171" s="15"/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14"/>
      <c r="B172" s="124"/>
      <c r="C172" s="124"/>
      <c r="D172" s="124"/>
      <c r="E172" s="124"/>
      <c r="F172" s="124"/>
      <c r="G172" s="124"/>
      <c r="H172" s="15"/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14"/>
      <c r="B173" s="15"/>
      <c r="C173" s="15"/>
      <c r="D173" s="15"/>
      <c r="E173" s="15"/>
      <c r="F173" s="15"/>
      <c r="G173" s="15"/>
      <c r="H173" s="15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4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7"/>
      <c r="B176" s="7"/>
      <c r="C176"/>
      <c r="D176"/>
      <c r="E176"/>
      <c r="F176"/>
      <c r="G176"/>
      <c r="H176"/>
      <c r="I176" s="24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" customHeight="1">
      <c r="A177" s="7"/>
      <c r="B177" s="7"/>
      <c r="C177"/>
      <c r="D177"/>
      <c r="E177"/>
      <c r="F177"/>
      <c r="G177"/>
      <c r="H177"/>
      <c r="I177" s="24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7"/>
      <c r="B178" s="7"/>
      <c r="C178"/>
      <c r="D178"/>
      <c r="E178"/>
      <c r="F178"/>
      <c r="G178"/>
      <c r="H178"/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7"/>
      <c r="B179" s="7"/>
      <c r="C179"/>
      <c r="D179"/>
      <c r="E179"/>
      <c r="F179"/>
      <c r="G179"/>
      <c r="H179"/>
      <c r="I179" s="24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7"/>
      <c r="B180" s="7"/>
      <c r="C180"/>
      <c r="D180"/>
      <c r="E180"/>
      <c r="F180"/>
      <c r="G180"/>
      <c r="H180"/>
      <c r="I180" s="24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7"/>
      <c r="B181" s="7"/>
      <c r="C181"/>
      <c r="D181"/>
      <c r="E181"/>
      <c r="F181"/>
      <c r="G181"/>
      <c r="H181"/>
      <c r="I181" s="24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1.25" customHeight="1">
      <c r="A182" s="7"/>
      <c r="B182" s="7"/>
      <c r="C182"/>
      <c r="D182"/>
      <c r="E182"/>
      <c r="F182"/>
      <c r="G182"/>
      <c r="H182"/>
      <c r="I182" s="24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7"/>
      <c r="B183" s="7"/>
      <c r="C183"/>
      <c r="D183"/>
      <c r="E183"/>
      <c r="F183"/>
      <c r="G183"/>
      <c r="H183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4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7"/>
      <c r="B185" s="7"/>
      <c r="C185"/>
      <c r="D185"/>
      <c r="E185"/>
      <c r="F185"/>
      <c r="G185"/>
      <c r="H185"/>
      <c r="I185" s="23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7.25" customHeight="1">
      <c r="A186" s="7"/>
      <c r="B186" s="7"/>
      <c r="F186"/>
      <c r="G186"/>
      <c r="H186"/>
      <c r="I186" s="2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 customHeight="1" hidden="1">
      <c r="A187" s="7"/>
      <c r="B187" s="7"/>
      <c r="F187"/>
      <c r="G187"/>
      <c r="H187"/>
      <c r="I187" s="1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6.25" customHeight="1">
      <c r="A188" s="7"/>
      <c r="B188" s="7"/>
      <c r="F188"/>
      <c r="G188"/>
      <c r="H188"/>
      <c r="I188" s="1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3.5" customHeight="1">
      <c r="A189" s="7"/>
      <c r="B189" s="7"/>
      <c r="F189"/>
      <c r="G189"/>
      <c r="H189"/>
      <c r="I189" s="2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9" ht="14.25" customHeight="1">
      <c r="A190" s="7"/>
      <c r="B190" s="7"/>
      <c r="F190"/>
      <c r="G190"/>
      <c r="H190"/>
      <c r="I190"/>
    </row>
    <row r="191" spans="1:9" ht="18.75" customHeight="1">
      <c r="A191" s="7"/>
      <c r="B191" s="7"/>
      <c r="F191"/>
      <c r="G191"/>
      <c r="H191"/>
      <c r="I191"/>
    </row>
    <row r="192" spans="1:9" ht="15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4.25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3.5" customHeight="1">
      <c r="A220" s="7"/>
      <c r="B220" s="7"/>
      <c r="F220"/>
      <c r="G220"/>
      <c r="H220"/>
      <c r="I220"/>
    </row>
    <row r="221" spans="1:9" ht="15" customHeight="1">
      <c r="A221" s="7"/>
      <c r="B221" s="7"/>
      <c r="F221"/>
      <c r="G221"/>
      <c r="H221"/>
      <c r="I221"/>
    </row>
    <row r="222" spans="1:9" ht="15.75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 s="2"/>
      <c r="B276" s="2"/>
      <c r="C276" s="2"/>
      <c r="D276" s="2"/>
      <c r="E276" s="2"/>
      <c r="F276" s="2"/>
      <c r="G276" s="2"/>
      <c r="H276" s="2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8" s="2" customFormat="1" ht="12" customHeight="1">
      <c r="A292"/>
      <c r="B292"/>
      <c r="C292"/>
      <c r="D292"/>
      <c r="E292"/>
      <c r="F292"/>
      <c r="G292"/>
      <c r="H292"/>
    </row>
    <row r="293" spans="1:9" ht="12" customHeight="1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72:G172"/>
    <mergeCell ref="D100:D102"/>
    <mergeCell ref="E100:E102"/>
    <mergeCell ref="F100:F102"/>
    <mergeCell ref="F9:F11"/>
    <mergeCell ref="B9:B11"/>
    <mergeCell ref="A100:A102"/>
    <mergeCell ref="B100:B102"/>
    <mergeCell ref="C100:C102"/>
    <mergeCell ref="H9:H11"/>
    <mergeCell ref="H100:H10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2017-11-09T10:09:17Z</cp:lastPrinted>
  <dcterms:created xsi:type="dcterms:W3CDTF">2001-11-23T11:26:15Z</dcterms:created>
  <dcterms:modified xsi:type="dcterms:W3CDTF">2017-11-10T13:46:54Z</dcterms:modified>
  <cp:category/>
  <cp:version/>
  <cp:contentType/>
  <cp:contentStatus/>
</cp:coreProperties>
</file>