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'Лист1'!$A$1:$J$169</definedName>
  </definedNames>
  <calcPr fullCalcOnLoad="1"/>
</workbook>
</file>

<file path=xl/sharedStrings.xml><?xml version="1.0" encoding="utf-8"?>
<sst xmlns="http://schemas.openxmlformats.org/spreadsheetml/2006/main" count="619" uniqueCount="393">
  <si>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</si>
  <si>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</si>
  <si>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</si>
  <si>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</si>
  <si>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</si>
  <si>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</si>
  <si>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</si>
  <si>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</si>
  <si>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</si>
  <si>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</si>
  <si>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</si>
  <si>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</si>
  <si>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</si>
  <si>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</si>
  <si>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</si>
  <si>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</si>
  <si>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</si>
  <si>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</si>
  <si>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</si>
  <si>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</si>
  <si>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</si>
  <si>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</si>
  <si>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</si>
  <si>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</si>
  <si>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</si>
  <si>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</si>
  <si>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</si>
  <si>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</si>
  <si>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</si>
  <si>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</si>
  <si>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</si>
  <si>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</si>
  <si>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</si>
  <si>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</si>
  <si>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</si>
  <si>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</si>
  <si>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</si>
  <si>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</si>
  <si>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</si>
  <si>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</si>
  <si>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</si>
  <si>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</si>
  <si>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</si>
  <si>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</si>
  <si>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</si>
  <si>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</si>
  <si>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</si>
  <si>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</si>
  <si>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</si>
  <si>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</si>
  <si>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</si>
  <si>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</si>
  <si>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</si>
  <si>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</si>
  <si>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</si>
  <si>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</si>
  <si>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</si>
  <si>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</si>
  <si>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</si>
  <si>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</si>
  <si>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</si>
  <si>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</si>
  <si>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</si>
  <si>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</si>
  <si>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</si>
  <si>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</si>
  <si>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</si>
  <si>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</si>
  <si>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</si>
  <si>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</si>
  <si>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</si>
  <si>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</si>
  <si>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</si>
  <si>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</si>
  <si>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</si>
  <si>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</si>
  <si>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</si>
  <si>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</si>
  <si>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</si>
  <si>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</si>
  <si>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</si>
  <si>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</si>
  <si>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</si>
  <si>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</si>
  <si>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</si>
  <si>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</si>
  <si>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</si>
  <si>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</si>
  <si>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</si>
  <si>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</si>
  <si>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</si>
  <si>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</si>
  <si>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</si>
  <si>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</si>
  <si>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</si>
  <si>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</si>
  <si>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</si>
  <si>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</si>
  <si>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</si>
  <si>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</si>
  <si>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</si>
  <si>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</si>
  <si>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</si>
  <si>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>0500</t>
  </si>
  <si>
    <t>000</t>
  </si>
  <si>
    <t>ГРБС</t>
  </si>
  <si>
    <t>0103</t>
  </si>
  <si>
    <t>0300</t>
  </si>
  <si>
    <t>0309</t>
  </si>
  <si>
    <t>0700</t>
  </si>
  <si>
    <t>0707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</si>
  <si>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</si>
  <si>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</si>
  <si>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</si>
  <si>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</si>
  <si>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</si>
  <si>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</si>
  <si>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</si>
  <si>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</si>
  <si>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</si>
  <si>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</si>
  <si>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</si>
  <si>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</si>
  <si>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1.2</t>
  </si>
  <si>
    <t>1.2.1</t>
  </si>
  <si>
    <t>226</t>
  </si>
  <si>
    <t>290</t>
  </si>
  <si>
    <t>1.2.2</t>
  </si>
  <si>
    <t>Глава местной администрации</t>
  </si>
  <si>
    <t>РЕЗЕРВНЫЕ ФОНДЫ</t>
  </si>
  <si>
    <t>Резервный фонд местной администрации</t>
  </si>
  <si>
    <t>2</t>
  </si>
  <si>
    <t>2.1</t>
  </si>
  <si>
    <t>2.1.1</t>
  </si>
  <si>
    <t xml:space="preserve"> ЖИЛИЩНО-КОММУНАЛЬНОЕ ХОЗЯЙСТВО</t>
  </si>
  <si>
    <t>3.1</t>
  </si>
  <si>
    <t>3.1.1</t>
  </si>
  <si>
    <t>БЛАГОУСТРОЙСТВО</t>
  </si>
  <si>
    <t>0503</t>
  </si>
  <si>
    <t xml:space="preserve">включая проезды и въезды, пешеходные дорожки </t>
  </si>
  <si>
    <t>Уборка территорий, водных акваторий, тупиков и проездов</t>
  </si>
  <si>
    <t xml:space="preserve"> ОБРАЗОВАНИЕ</t>
  </si>
  <si>
    <t>4.1</t>
  </si>
  <si>
    <t>МОЛОДЕЖНАЯ ПОЛИТИКА И ОЗДОРОВЛЕНИЕ ДЕТЕЙ</t>
  </si>
  <si>
    <t>молодежи на территории муниципального образования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</si>
  <si>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</si>
  <si>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</si>
  <si>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</si>
  <si>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</si>
  <si>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</si>
  <si>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</si>
  <si>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</si>
  <si>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ПЕРИОДИЧЕСКАЯ ПЕЧАТЬ И ИЗДАТЕЛЬСТВА</t>
  </si>
  <si>
    <t>6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</si>
  <si>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</si>
  <si>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</si>
  <si>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7</t>
  </si>
  <si>
    <t>7.1</t>
  </si>
  <si>
    <t>ОХРАНА  СЕМЬИ  И  ДЕТСТВА</t>
  </si>
  <si>
    <t>7.1.1</t>
  </si>
  <si>
    <t>1004</t>
  </si>
  <si>
    <t>РОССИЙСКОЙ ФЕДЕРАЦИИ  И МУНИЦИПАЛЬНОГО ОБРАЗОВАНИЯ</t>
  </si>
  <si>
    <t>002 01 00</t>
  </si>
  <si>
    <t>002 03 02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</si>
  <si>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</si>
  <si>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</si>
  <si>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</si>
  <si>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</si>
  <si>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</si>
  <si>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</si>
  <si>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</si>
  <si>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070 01 00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</si>
  <si>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</si>
  <si>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</si>
  <si>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</si>
  <si>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431 01 00</t>
  </si>
  <si>
    <t>600 01 01</t>
  </si>
  <si>
    <t>600 01 03</t>
  </si>
  <si>
    <t>600 03 01</t>
  </si>
  <si>
    <t>600 04 01</t>
  </si>
  <si>
    <t>431 02 00</t>
  </si>
  <si>
    <t>457 01 00</t>
  </si>
  <si>
    <t>457 03 00</t>
  </si>
  <si>
    <t>тыс. руб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</si>
  <si>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</si>
  <si>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</si>
  <si>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</si>
  <si>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</si>
  <si>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0111</t>
  </si>
  <si>
    <t>НАЦИОНАЛЬНАЯ БЕЗОПАСНОСТЬ И ПРАВООХРАНИТЕЛЬНАЯ ДЕЯТЕЛЬНОСТЬ</t>
  </si>
  <si>
    <t>КУЛЬТУРА  И  КИНЕМАТОГРАФИЯ</t>
  </si>
  <si>
    <t>892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</si>
  <si>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</si>
  <si>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</si>
  <si>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</si>
  <si>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</si>
  <si>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</si>
  <si>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</si>
  <si>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</si>
  <si>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</si>
  <si>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</si>
  <si>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</si>
  <si>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</si>
  <si>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</si>
  <si>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</si>
  <si>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1200</t>
  </si>
  <si>
    <t>СРЕДСТВА  МАССОВОЙ  ИНФОРМАЦИИ</t>
  </si>
  <si>
    <t>1202</t>
  </si>
  <si>
    <t>6.1</t>
  </si>
  <si>
    <t xml:space="preserve">Компенсация депутатам, осуществляющим свои полномочия </t>
  </si>
  <si>
    <t>КОСГУ</t>
  </si>
  <si>
    <t>раздела,</t>
  </si>
  <si>
    <t>подраздела</t>
  </si>
  <si>
    <t>1003</t>
  </si>
  <si>
    <t>Социальное обеспечение населения</t>
  </si>
  <si>
    <t>муниципальные должности и дожности муниципальной службы</t>
  </si>
  <si>
    <t>505 01 00</t>
  </si>
  <si>
    <t>Расходы на предоставление доплат к пенсии лицам, замещавшим</t>
  </si>
  <si>
    <t>870</t>
  </si>
  <si>
    <t>510 02 00</t>
  </si>
  <si>
    <t>795 01 00</t>
  </si>
  <si>
    <t>600 02 04</t>
  </si>
  <si>
    <t>600 03 04</t>
  </si>
  <si>
    <t xml:space="preserve">Текущий ремонт придомовых территорий и дворовых территорий , </t>
  </si>
  <si>
    <t>440 01 00</t>
  </si>
  <si>
    <t>487 01 00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</si>
  <si>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</si>
  <si>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t xml:space="preserve">Муниципальные целевые программы по участию в деятельности </t>
  </si>
  <si>
    <t>по профилактике правонарушений в Санкт-Петербурге</t>
  </si>
  <si>
    <t>795 02 00</t>
  </si>
  <si>
    <t>092 05 00</t>
  </si>
  <si>
    <t>Установка, содержание и ремонт ограждений газонов</t>
  </si>
  <si>
    <t>Опубликование муниципальных правовых актов,</t>
  </si>
  <si>
    <t>иной информации</t>
  </si>
  <si>
    <t>представительными органами местного самоуправления</t>
  </si>
  <si>
    <t>121</t>
  </si>
  <si>
    <t>244</t>
  </si>
  <si>
    <t>852</t>
  </si>
  <si>
    <t>Уплата прочих налогов, сборов и иных платежей</t>
  </si>
  <si>
    <t>0401</t>
  </si>
  <si>
    <t>0400</t>
  </si>
  <si>
    <t>НАЦИОНАЛЬНАЯ ЭКОНОМИКА</t>
  </si>
  <si>
    <t>Общеэкономические вопросы</t>
  </si>
  <si>
    <t>3</t>
  </si>
  <si>
    <t>8.2</t>
  </si>
  <si>
    <t>9</t>
  </si>
  <si>
    <t>9.1</t>
  </si>
  <si>
    <t>9.1.1</t>
  </si>
  <si>
    <t>Местная администрация (971)</t>
  </si>
  <si>
    <t>Муниципальный Совет (892)</t>
  </si>
  <si>
    <t>ПРОФЕССИОНАЛЬНАЯ ПОДГОТОВКА, ПЕРЕПОДГОТОВКА И ПОВЫШЕНИЕ КВАЛИФИКАЦИИ</t>
  </si>
  <si>
    <t>0705</t>
  </si>
  <si>
    <t>428 01 00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</si>
  <si>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</si>
  <si>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</si>
  <si>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</si>
  <si>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</si>
  <si>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Утверждено</t>
  </si>
  <si>
    <r>
      <t xml:space="preserve">на </t>
    </r>
  </si>
  <si>
    <t>Исполнено</t>
  </si>
  <si>
    <t>(тыс. руб.)</t>
  </si>
  <si>
    <t xml:space="preserve">МЕСТНОГО БЮДЖЕТА ВНУТРИГОРОДСКОГО МУНИЦИПАЛЬНОГО  </t>
  </si>
  <si>
    <t>ФУНКЦИОНИРОВАНИЕ ЗАКОНОДАТЕЛЬНЫХ (ПРЕДСТАВИТЕЛЬНЫХ)ОРГАНОВ ГОСУДАРСТ-</t>
  </si>
  <si>
    <t>ВЕННОЙ ВЛАСТИ ИПРЕДСТАВИТЕЛЬНЫХ ОРГАНОВ МУНИЦИПАЛЬНЫХ ОБРАЗОВАНИЙ</t>
  </si>
  <si>
    <t xml:space="preserve">Фонд оплаты труда государственных (муниципальных) органов и взносы по обязательному </t>
  </si>
  <si>
    <t>социальному страхованию</t>
  </si>
  <si>
    <t>123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</si>
  <si>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</si>
  <si>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</si>
  <si>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 (муниципальных) нужд</t>
  </si>
  <si>
    <t>Расходы на исполнения государственного полномочия по составлению протоколов</t>
  </si>
  <si>
    <t xml:space="preserve"> об административных правонарушениях</t>
  </si>
  <si>
    <t>Резервные средства</t>
  </si>
  <si>
    <t>Озеленение территорий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</si>
  <si>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</si>
  <si>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Проведение работ по военно-патриотическому воспитанию</t>
  </si>
  <si>
    <t>Иные пенсии, социальные доплаты к пенсиям</t>
  </si>
  <si>
    <t>312</t>
  </si>
  <si>
    <t xml:space="preserve">Расходы на исполнение государственного полномочия по организации и </t>
  </si>
  <si>
    <t>осуществлению деятельности по опеке и попечительству</t>
  </si>
  <si>
    <t>Расходы на исполнение государственных полномочий по выплате денежных</t>
  </si>
  <si>
    <t>средств на содержание ребенка в семье опекуна и приемной семье</t>
  </si>
  <si>
    <t>Пособия, компенсации, меры социальной поддержки по публичным</t>
  </si>
  <si>
    <t xml:space="preserve"> нормативным обязательствам</t>
  </si>
  <si>
    <t>313</t>
  </si>
  <si>
    <t>Расходы на исполнение государственного полномочия по выплате денежных</t>
  </si>
  <si>
    <t>средств на вознаграждение приемным родителям</t>
  </si>
  <si>
    <t xml:space="preserve">Периодические издания, утвержденные </t>
  </si>
  <si>
    <t xml:space="preserve">Приложение 2 </t>
  </si>
  <si>
    <t>002 03 01</t>
  </si>
  <si>
    <t>1.2.3</t>
  </si>
  <si>
    <t>1.2.3.1</t>
  </si>
  <si>
    <t>1.2.3.2</t>
  </si>
  <si>
    <t>1.2.3.3</t>
  </si>
  <si>
    <t>1.2.3.4</t>
  </si>
  <si>
    <t>2015 год</t>
  </si>
  <si>
    <t>2015 года</t>
  </si>
  <si>
    <t xml:space="preserve">Временное трудоустройство несовершеннолетних в возрасте от 14 до 18 лет в </t>
  </si>
  <si>
    <t>свободное от учебы время</t>
  </si>
  <si>
    <t>1.1.1.1</t>
  </si>
  <si>
    <t>Депутаты, осуществляющие свою деятельность на 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</si>
  <si>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</si>
  <si>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1.2.2.1</t>
  </si>
  <si>
    <t>1.2.1.1</t>
  </si>
  <si>
    <t>1.2.4</t>
  </si>
  <si>
    <t>Расходы на оплату членских взносов на осуществление деятельности  Совета</t>
  </si>
  <si>
    <t>муниципальных образований Санкт-Петербурга и содержание его органов</t>
  </si>
  <si>
    <t>1.2.4.1</t>
  </si>
  <si>
    <t>Уплата иных платежей</t>
  </si>
  <si>
    <t>853</t>
  </si>
  <si>
    <t>2.1.1.1</t>
  </si>
  <si>
    <t>2.1.2</t>
  </si>
  <si>
    <t>2.1.2.1</t>
  </si>
  <si>
    <t>2.1.2.2</t>
  </si>
  <si>
    <t>2.1.2.3</t>
  </si>
  <si>
    <t>2.1.2.4</t>
  </si>
  <si>
    <t>2.1.3</t>
  </si>
  <si>
    <t>2.1.3.1</t>
  </si>
  <si>
    <t>2.2</t>
  </si>
  <si>
    <t>2.2.1</t>
  </si>
  <si>
    <t>2.2.1.1</t>
  </si>
  <si>
    <t>002 80 10</t>
  </si>
  <si>
    <t>3.1.1.1</t>
  </si>
  <si>
    <t>4</t>
  </si>
  <si>
    <t>4.1.1</t>
  </si>
  <si>
    <t>4.1.1.1</t>
  </si>
  <si>
    <t>кустарников в отношении зеленых насаждений  внутриквартального озеленения</t>
  </si>
  <si>
    <t>Проведение санитарных рубок, удаление аварийных, больных деревьев и</t>
  </si>
  <si>
    <t>5.1.1.1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</si>
  <si>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</si>
  <si>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</si>
  <si>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</si>
  <si>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</si>
  <si>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</si>
  <si>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</si>
  <si>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</si>
  <si>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</si>
  <si>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</si>
  <si>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</si>
  <si>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6.1.1</t>
  </si>
  <si>
    <t>6.1.1.1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</si>
  <si>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</si>
  <si>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</si>
  <si>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</si>
  <si>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</si>
  <si>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</si>
  <si>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</si>
  <si>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</si>
  <si>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</si>
  <si>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</si>
  <si>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</si>
  <si>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по профилактике наркомании в Санкт-Петербурге</t>
  </si>
  <si>
    <t>795 04 00</t>
  </si>
  <si>
    <t>6.2.5.1</t>
  </si>
  <si>
    <t>6.2.6</t>
  </si>
  <si>
    <t>6.2.6.1</t>
  </si>
  <si>
    <t>6.2.7</t>
  </si>
  <si>
    <t>6.2.7.1</t>
  </si>
  <si>
    <t>Муниципальные целевые программы по участию в реализации мероприятий</t>
  </si>
  <si>
    <t>по охране здоровья граждан от воздействия окружающего табачного дыма и</t>
  </si>
  <si>
    <t>последствий потребления табака на территории муниципального образования</t>
  </si>
  <si>
    <t>795 06 00</t>
  </si>
  <si>
    <t>7.1.1.1</t>
  </si>
  <si>
    <t>8.1.1</t>
  </si>
  <si>
    <t>8.1.1.1</t>
  </si>
  <si>
    <t>8.2.1</t>
  </si>
  <si>
    <t>8.2.1.1</t>
  </si>
  <si>
    <t>8.2.1.2</t>
  </si>
  <si>
    <t>8.2.2</t>
  </si>
  <si>
    <t>8.2.2.1</t>
  </si>
  <si>
    <t>8.2.3</t>
  </si>
  <si>
    <t>8.2.3.1</t>
  </si>
  <si>
    <t>9.1.1.1</t>
  </si>
  <si>
    <t>10</t>
  </si>
  <si>
    <t>10.1</t>
  </si>
  <si>
    <t>10.1.1</t>
  </si>
  <si>
    <t>10.1.1.1</t>
  </si>
  <si>
    <t>10.1.2</t>
  </si>
  <si>
    <t>10.1.2.1</t>
  </si>
  <si>
    <t>002 80 31</t>
  </si>
  <si>
    <t>511 80 32</t>
  </si>
  <si>
    <t>511 80 33</t>
  </si>
  <si>
    <t>323</t>
  </si>
  <si>
    <t>Приобретение товаров,работ,услуг в пользу граждан в целях их социального обеспечения</t>
  </si>
  <si>
    <t>в составе Муниципального совета - 1 человек, в составе Местной Администрации - 18 человек.</t>
  </si>
  <si>
    <t>Глава Местной Администрации                                      А.М. Мигас</t>
  </si>
  <si>
    <t>за 9 месяцев</t>
  </si>
  <si>
    <t>ОТЧЕТ ПО ВЕДОМЕСТВЕННОЙ СТРУКТУРЕ РАСХОДОВ</t>
  </si>
  <si>
    <t>ОБРАЗОВАНИЯ САНКТ-ПЕТЕРБУРГА МУНИЦИПАЛЬНЫЙ ОКРУГ ВОЛКОВСКОЕ ЗА 2015 ГОД</t>
  </si>
  <si>
    <t>за</t>
  </si>
  <si>
    <t>2. Расходы на их содержание составили 17 075,3 тыс.руб.</t>
  </si>
  <si>
    <t>Примечание:  1. Фактическая численность муниципальных служащих по состоянию на 31.12.2015 составила 20 человек, в том числе</t>
  </si>
  <si>
    <t>к решению Муниципального Совета от 19.05.2016 № 11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</si>
</sst>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  <numFmt numFmtId="176" formatCode="#,##0.000"/>
  </numFmts>
  <fonts count="72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9" fillId="0" borderId="24" xfId="0" applyFont="1" applyBorder="1" applyAlignment="1">
      <alignment/>
    </xf>
    <xf numFmtId="49" fontId="19" fillId="0" borderId="25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174" fontId="20" fillId="0" borderId="24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49" fontId="22" fillId="0" borderId="27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6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6" fillId="0" borderId="32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8" fillId="0" borderId="30" xfId="0" applyFont="1" applyBorder="1" applyAlignment="1">
      <alignment horizontal="center"/>
    </xf>
    <xf numFmtId="174" fontId="16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9" fontId="19" fillId="0" borderId="37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 vertical="top"/>
    </xf>
    <xf numFmtId="0" fontId="20" fillId="0" borderId="35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7" xfId="0" applyFont="1" applyBorder="1" applyAlignment="1">
      <alignment/>
    </xf>
    <xf numFmtId="174" fontId="19" fillId="0" borderId="32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9" fillId="0" borderId="35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7" fillId="0" borderId="24" xfId="0" applyFont="1" applyBorder="1" applyAlignment="1">
      <alignment/>
    </xf>
    <xf numFmtId="3" fontId="19" fillId="0" borderId="0" xfId="0" applyNumberFormat="1" applyFont="1" applyBorder="1" applyAlignment="1">
      <alignment/>
    </xf>
    <xf numFmtId="49" fontId="22" fillId="0" borderId="21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9" fontId="18" fillId="0" borderId="18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174" fontId="23" fillId="0" borderId="1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 wrapText="1"/>
    </xf>
    <xf numFmtId="0" fontId="19" fillId="0" borderId="33" xfId="0" applyFont="1" applyBorder="1" applyAlignment="1">
      <alignment horizontal="left" wrapText="1"/>
    </xf>
    <xf numFmtId="49" fontId="22" fillId="0" borderId="32" xfId="0" applyNumberFormat="1" applyFont="1" applyBorder="1" applyAlignment="1">
      <alignment horizontal="center" vertical="top"/>
    </xf>
    <xf numFmtId="0" fontId="17" fillId="0" borderId="29" xfId="0" applyFont="1" applyBorder="1" applyAlignment="1">
      <alignment horizontal="center"/>
    </xf>
    <xf numFmtId="49" fontId="22" fillId="0" borderId="32" xfId="0" applyNumberFormat="1" applyFont="1" applyBorder="1" applyAlignment="1">
      <alignment horizontal="center" vertical="top" wrapText="1"/>
    </xf>
    <xf numFmtId="49" fontId="19" fillId="0" borderId="36" xfId="0" applyNumberFormat="1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49" fontId="18" fillId="0" borderId="39" xfId="0" applyNumberFormat="1" applyFont="1" applyBorder="1" applyAlignment="1">
      <alignment horizontal="center"/>
    </xf>
    <xf numFmtId="49" fontId="18" fillId="0" borderId="40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2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left"/>
    </xf>
    <xf numFmtId="49" fontId="20" fillId="0" borderId="31" xfId="0" applyNumberFormat="1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19" fillId="0" borderId="24" xfId="0" applyFont="1" applyBorder="1" applyAlignment="1">
      <alignment horizontal="center" vertical="top"/>
    </xf>
    <xf numFmtId="49" fontId="19" fillId="0" borderId="33" xfId="0" applyNumberFormat="1" applyFont="1" applyBorder="1" applyAlignment="1">
      <alignment horizontal="center" vertical="top"/>
    </xf>
    <xf numFmtId="49" fontId="19" fillId="0" borderId="32" xfId="0" applyNumberFormat="1" applyFont="1" applyBorder="1" applyAlignment="1">
      <alignment horizontal="center" vertical="top"/>
    </xf>
    <xf numFmtId="49" fontId="19" fillId="0" borderId="36" xfId="0" applyNumberFormat="1" applyFont="1" applyBorder="1" applyAlignment="1">
      <alignment horizontal="center" vertical="top"/>
    </xf>
    <xf numFmtId="0" fontId="19" fillId="0" borderId="30" xfId="0" applyFont="1" applyBorder="1" applyAlignment="1">
      <alignment horizontal="left"/>
    </xf>
    <xf numFmtId="49" fontId="22" fillId="0" borderId="16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0" fontId="27" fillId="0" borderId="32" xfId="0" applyFont="1" applyBorder="1" applyAlignment="1">
      <alignment horizontal="center" wrapText="1"/>
    </xf>
    <xf numFmtId="0" fontId="16" fillId="0" borderId="32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9" fontId="22" fillId="0" borderId="41" xfId="0" applyNumberFormat="1" applyFont="1" applyBorder="1" applyAlignment="1">
      <alignment horizontal="center"/>
    </xf>
    <xf numFmtId="0" fontId="16" fillId="0" borderId="42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32" xfId="0" applyFont="1" applyBorder="1" applyAlignment="1">
      <alignment horizontal="center"/>
    </xf>
    <xf numFmtId="0" fontId="20" fillId="0" borderId="21" xfId="0" applyFont="1" applyBorder="1" applyAlignment="1">
      <alignment horizontal="center" wrapText="1"/>
    </xf>
    <xf numFmtId="0" fontId="19" fillId="0" borderId="21" xfId="0" applyNumberFormat="1" applyFont="1" applyBorder="1" applyAlignment="1">
      <alignment horizontal="center"/>
    </xf>
    <xf numFmtId="0" fontId="16" fillId="0" borderId="36" xfId="0" applyFont="1" applyBorder="1" applyAlignment="1">
      <alignment horizontal="left"/>
    </xf>
    <xf numFmtId="0" fontId="23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174" fontId="18" fillId="0" borderId="24" xfId="0" applyNumberFormat="1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174" fontId="16" fillId="0" borderId="0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4" fontId="18" fillId="0" borderId="29" xfId="0" applyNumberFormat="1" applyFont="1" applyBorder="1" applyAlignment="1">
      <alignment horizontal="center"/>
    </xf>
    <xf numFmtId="174" fontId="18" fillId="0" borderId="32" xfId="0" applyNumberFormat="1" applyFont="1" applyBorder="1" applyAlignment="1">
      <alignment horizontal="center"/>
    </xf>
    <xf numFmtId="174" fontId="19" fillId="0" borderId="29" xfId="0" applyNumberFormat="1" applyFont="1" applyBorder="1" applyAlignment="1">
      <alignment horizontal="center"/>
    </xf>
    <xf numFmtId="174" fontId="18" fillId="0" borderId="21" xfId="0" applyNumberFormat="1" applyFont="1" applyBorder="1" applyAlignment="1">
      <alignment horizontal="center"/>
    </xf>
    <xf numFmtId="174" fontId="19" fillId="0" borderId="24" xfId="0" applyNumberFormat="1" applyFont="1" applyBorder="1" applyAlignment="1">
      <alignment horizontal="center"/>
    </xf>
    <xf numFmtId="174" fontId="19" fillId="0" borderId="24" xfId="0" applyNumberFormat="1" applyFont="1" applyBorder="1" applyAlignment="1">
      <alignment horizontal="center" vertical="top"/>
    </xf>
    <xf numFmtId="174" fontId="19" fillId="0" borderId="21" xfId="0" applyNumberFormat="1" applyFont="1" applyBorder="1" applyAlignment="1">
      <alignment horizontal="center"/>
    </xf>
    <xf numFmtId="173" fontId="19" fillId="0" borderId="32" xfId="0" applyNumberFormat="1" applyFont="1" applyBorder="1" applyAlignment="1">
      <alignment horizontal="center" vertical="top" wrapText="1"/>
    </xf>
    <xf numFmtId="174" fontId="19" fillId="0" borderId="41" xfId="0" applyNumberFormat="1" applyFont="1" applyBorder="1" applyAlignment="1">
      <alignment horizontal="center"/>
    </xf>
    <xf numFmtId="173" fontId="18" fillId="0" borderId="21" xfId="0" applyNumberFormat="1" applyFont="1" applyBorder="1" applyAlignment="1">
      <alignment horizontal="center"/>
    </xf>
    <xf numFmtId="173" fontId="18" fillId="0" borderId="24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18" fillId="0" borderId="24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174" fontId="68" fillId="0" borderId="24" xfId="0" applyNumberFormat="1" applyFont="1" applyBorder="1" applyAlignment="1">
      <alignment horizontal="center"/>
    </xf>
    <xf numFmtId="174" fontId="69" fillId="0" borderId="24" xfId="0" applyNumberFormat="1" applyFont="1" applyBorder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0" fontId="71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0" fontId="71" fillId="0" borderId="0" xfId="0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4" fontId="18" fillId="0" borderId="24" xfId="0" applyNumberFormat="1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174" fontId="18" fillId="0" borderId="29" xfId="0" applyNumberFormat="1" applyFont="1" applyBorder="1" applyAlignment="1">
      <alignment horizontal="center" vertical="top"/>
    </xf>
    <xf numFmtId="174" fontId="18" fillId="0" borderId="24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49" fontId="18" fillId="0" borderId="43" xfId="0" applyNumberFormat="1" applyFont="1" applyBorder="1" applyAlignment="1">
      <alignment horizontal="center" vertical="top" wrapText="1"/>
    </xf>
    <xf numFmtId="0" fontId="18" fillId="0" borderId="38" xfId="0" applyFont="1" applyBorder="1" applyAlignment="1">
      <alignment vertical="top" wrapText="1"/>
    </xf>
    <xf numFmtId="49" fontId="18" fillId="0" borderId="24" xfId="0" applyNumberFormat="1" applyFont="1" applyBorder="1" applyAlignment="1">
      <alignment horizontal="center" vertical="top" wrapText="1"/>
    </xf>
    <xf numFmtId="0" fontId="18" fillId="0" borderId="32" xfId="0" applyFont="1" applyBorder="1" applyAlignment="1">
      <alignment vertical="top" wrapText="1"/>
    </xf>
    <xf numFmtId="49" fontId="17" fillId="0" borderId="29" xfId="0" applyNumberFormat="1" applyFont="1" applyBorder="1" applyAlignment="1">
      <alignment horizontal="center" vertical="top"/>
    </xf>
    <xf numFmtId="49" fontId="17" fillId="0" borderId="24" xfId="0" applyNumberFormat="1" applyFont="1" applyBorder="1" applyAlignment="1">
      <alignment horizontal="center" vertical="top"/>
    </xf>
    <xf numFmtId="0" fontId="20" fillId="0" borderId="29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49" fontId="18" fillId="0" borderId="29" xfId="0" applyNumberFormat="1" applyFont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34" xfId="0" applyNumberFormat="1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1" fontId="1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7" fillId="0" borderId="29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49" fontId="18" fillId="0" borderId="27" xfId="0" applyNumberFormat="1" applyFont="1" applyBorder="1" applyAlignment="1">
      <alignment horizontal="center" vertical="top" wrapText="1"/>
    </xf>
    <xf numFmtId="0" fontId="18" fillId="0" borderId="36" xfId="0" applyFont="1" applyBorder="1" applyAlignment="1">
      <alignment vertical="top" wrapText="1"/>
    </xf>
    <xf numFmtId="0" fontId="1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4"/>
  <sheetViews>
    <sheetView tabSelected="1" view="pageBreakPreview" zoomScale="120" zoomScaleSheetLayoutView="120" zoomScalePageLayoutView="0" workbookViewId="0" topLeftCell="A1">
      <selection activeCell="L161" sqref="L161"/>
    </sheetView>
  </sheetViews>
  <sheetFormatPr defaultColWidth="9.00390625" defaultRowHeight="12.75"/>
  <cols>
    <col min="1" max="1" width="5.50390625" style="34" customWidth="1"/>
    <col min="2" max="2" width="73.50390625" style="0" customWidth="1"/>
    <col min="3" max="3" width="5.125" style="0" customWidth="1"/>
    <col min="4" max="4" width="9.375" style="0" customWidth="1"/>
    <col min="5" max="5" width="7.875" style="0" customWidth="1"/>
    <col min="6" max="6" width="4.625" style="22" customWidth="1"/>
    <col min="7" max="7" width="5.625" style="18" hidden="1" customWidth="1"/>
    <col min="8" max="8" width="12.875" style="18" customWidth="1"/>
    <col min="9" max="9" width="14.50390625" style="18" customWidth="1"/>
    <col min="10" max="10" width="2.50390625" style="18" customWidth="1"/>
    <col min="11" max="11" width="9.00390625" style="0" customWidth="1"/>
    <col min="12" max="12" width="10.00390625" style="0" customWidth="1"/>
    <col min="13" max="13" width="10.875" style="0" customWidth="1"/>
    <col min="14" max="14" width="9.625" style="0" customWidth="1"/>
    <col min="15" max="15" width="10.875" style="0" customWidth="1"/>
    <col min="16" max="16" width="9.875" style="0" customWidth="1"/>
    <col min="17" max="17" width="10.00390625" style="0" customWidth="1"/>
    <col min="18" max="18" width="10.50390625" style="0" customWidth="1"/>
    <col min="19" max="19" width="10.375" style="0" customWidth="1"/>
    <col min="20" max="20" width="10.50390625" style="0" customWidth="1"/>
    <col min="21" max="21" width="9.375" style="0" customWidth="1"/>
    <col min="22" max="22" width="11.125" style="0" customWidth="1"/>
    <col min="23" max="23" width="7.625" style="0" customWidth="1"/>
    <col min="24" max="24" width="5.625" style="0" customWidth="1"/>
    <col min="25" max="25" width="5.50390625" style="0" customWidth="1"/>
    <col min="26" max="26" width="5.625" style="0" customWidth="1"/>
    <col min="27" max="27" width="6.125" style="0" customWidth="1"/>
    <col min="28" max="28" width="6.50390625" style="0" customWidth="1"/>
    <col min="29" max="29" width="6.00390625" style="0" customWidth="1"/>
    <col min="30" max="30" width="5.50390625" style="0" customWidth="1"/>
    <col min="31" max="31" width="6.125" style="0" customWidth="1"/>
    <col min="32" max="32" width="7.125" style="0" customWidth="1"/>
    <col min="33" max="33" width="6.50390625" style="0" customWidth="1"/>
    <col min="34" max="34" width="5.50390625" style="0" customWidth="1"/>
    <col min="35" max="35" width="5.625" style="0" customWidth="1"/>
    <col min="36" max="37" width="5.875" style="0" customWidth="1"/>
    <col min="38" max="38" width="5.625" style="0" customWidth="1"/>
    <col min="39" max="40" width="5.50390625" style="0" customWidth="1"/>
  </cols>
  <sheetData>
    <row r="1" spans="1:27" ht="11.25" customHeight="1">
      <c r="A1" s="306" t="s">
        <v>288</v>
      </c>
      <c r="B1" s="307"/>
      <c r="C1" s="307"/>
      <c r="D1" s="307"/>
      <c r="E1" s="307"/>
      <c r="F1" s="307"/>
      <c r="G1" s="307"/>
      <c r="H1" s="307"/>
      <c r="I1" s="307"/>
      <c r="J1" s="73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1.25" customHeight="1">
      <c r="A2" s="243"/>
      <c r="B2" s="283" t="s">
        <v>392</v>
      </c>
      <c r="C2" s="284"/>
      <c r="D2" s="284"/>
      <c r="E2" s="284"/>
      <c r="F2" s="284"/>
      <c r="G2" s="284"/>
      <c r="H2" s="284"/>
      <c r="I2" s="284"/>
      <c r="J2" s="73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1.25" customHeight="1">
      <c r="A3" s="243"/>
      <c r="B3" s="244"/>
      <c r="C3" s="244"/>
      <c r="D3" s="244"/>
      <c r="E3" s="244"/>
      <c r="F3" s="244"/>
      <c r="G3" s="244"/>
      <c r="H3" s="244"/>
      <c r="I3" s="244"/>
      <c r="J3" s="73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1.25" customHeight="1">
      <c r="A4" s="285" t="s">
        <v>387</v>
      </c>
      <c r="B4" s="286"/>
      <c r="C4" s="286"/>
      <c r="D4" s="286"/>
      <c r="E4" s="286"/>
      <c r="F4" s="286"/>
      <c r="G4" s="286"/>
      <c r="H4" s="286"/>
      <c r="I4" s="286"/>
      <c r="J4" s="73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3.5" customHeight="1">
      <c r="A5" s="285" t="s">
        <v>261</v>
      </c>
      <c r="B5" s="286"/>
      <c r="C5" s="286"/>
      <c r="D5" s="286"/>
      <c r="E5" s="286"/>
      <c r="F5" s="286"/>
      <c r="G5" s="286"/>
      <c r="H5" s="286"/>
      <c r="I5" s="286"/>
      <c r="J5" s="28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12" customHeight="1">
      <c r="A6" s="285" t="s">
        <v>388</v>
      </c>
      <c r="B6" s="314"/>
      <c r="C6" s="314"/>
      <c r="D6" s="314"/>
      <c r="E6" s="314"/>
      <c r="F6" s="314"/>
      <c r="G6" s="314"/>
      <c r="H6" s="314"/>
      <c r="I6" s="314"/>
      <c r="J6" s="31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0.5" customHeight="1" thickBot="1">
      <c r="A7" s="72"/>
      <c r="B7" s="75"/>
      <c r="C7" s="76"/>
      <c r="D7" s="77"/>
      <c r="E7" s="77"/>
      <c r="F7" s="78"/>
      <c r="G7" s="74"/>
      <c r="I7" s="79" t="s">
        <v>260</v>
      </c>
      <c r="J7" s="74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12" customHeight="1">
      <c r="A8" s="80" t="s">
        <v>23</v>
      </c>
      <c r="B8" s="81" t="s">
        <v>0</v>
      </c>
      <c r="C8" s="82" t="s">
        <v>99</v>
      </c>
      <c r="D8" s="83" t="s">
        <v>99</v>
      </c>
      <c r="E8" s="82" t="s">
        <v>99</v>
      </c>
      <c r="F8" s="84" t="s">
        <v>99</v>
      </c>
      <c r="G8" s="83"/>
      <c r="H8" s="83" t="s">
        <v>257</v>
      </c>
      <c r="I8" s="83" t="s">
        <v>259</v>
      </c>
      <c r="J8" s="85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0.5" customHeight="1">
      <c r="A9" s="86" t="s">
        <v>24</v>
      </c>
      <c r="B9" s="87"/>
      <c r="C9" s="88" t="s">
        <v>105</v>
      </c>
      <c r="D9" s="89" t="s">
        <v>211</v>
      </c>
      <c r="E9" s="88" t="s">
        <v>114</v>
      </c>
      <c r="F9" s="90" t="s">
        <v>100</v>
      </c>
      <c r="G9" s="89" t="s">
        <v>210</v>
      </c>
      <c r="H9" s="89" t="s">
        <v>258</v>
      </c>
      <c r="I9" s="89" t="s">
        <v>389</v>
      </c>
      <c r="J9" s="88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0.5" customHeight="1" thickBot="1">
      <c r="A10" s="91"/>
      <c r="B10" s="92"/>
      <c r="C10" s="93"/>
      <c r="D10" s="94" t="s">
        <v>212</v>
      </c>
      <c r="E10" s="95" t="s">
        <v>1</v>
      </c>
      <c r="F10" s="96" t="s">
        <v>101</v>
      </c>
      <c r="G10" s="94"/>
      <c r="H10" s="94" t="s">
        <v>295</v>
      </c>
      <c r="I10" s="94" t="s">
        <v>296</v>
      </c>
      <c r="J10" s="88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s="3" customFormat="1" ht="15.75" customHeight="1">
      <c r="A11" s="97"/>
      <c r="B11" s="98" t="s">
        <v>226</v>
      </c>
      <c r="C11" s="99"/>
      <c r="D11" s="100"/>
      <c r="E11" s="101"/>
      <c r="F11" s="102"/>
      <c r="G11" s="103"/>
      <c r="H11" s="123">
        <f>SUM(H12,H36)</f>
        <v>103339.99999999999</v>
      </c>
      <c r="I11" s="278">
        <f>SUM(I12,I36)</f>
        <v>91850.4</v>
      </c>
      <c r="J11" s="104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s="3" customFormat="1" ht="15.75" customHeight="1">
      <c r="A12" s="97">
        <v>1</v>
      </c>
      <c r="B12" s="253" t="s">
        <v>249</v>
      </c>
      <c r="C12" s="99">
        <v>892</v>
      </c>
      <c r="D12" s="102"/>
      <c r="E12" s="101"/>
      <c r="F12" s="102"/>
      <c r="G12" s="103"/>
      <c r="H12" s="255">
        <f>SUM(H13)</f>
        <v>6539.900000000001</v>
      </c>
      <c r="I12" s="255">
        <f>SUM(I13)</f>
        <v>6011.900000000001</v>
      </c>
      <c r="J12" s="104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8" customFormat="1" ht="15" customHeight="1">
      <c r="A13" s="105" t="s">
        <v>116</v>
      </c>
      <c r="B13" s="118" t="s">
        <v>117</v>
      </c>
      <c r="C13" s="101" t="s">
        <v>191</v>
      </c>
      <c r="D13" s="102" t="s">
        <v>102</v>
      </c>
      <c r="E13" s="101"/>
      <c r="F13" s="102"/>
      <c r="G13" s="103"/>
      <c r="H13" s="277">
        <f>SUM(H14,H19)</f>
        <v>6539.900000000001</v>
      </c>
      <c r="I13" s="277">
        <f>SUM(I14,I19)</f>
        <v>6011.900000000001</v>
      </c>
      <c r="J13" s="104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spans="1:27" s="8" customFormat="1" ht="11.25" customHeight="1">
      <c r="A14" s="112" t="s">
        <v>118</v>
      </c>
      <c r="B14" s="220" t="s">
        <v>119</v>
      </c>
      <c r="C14" s="113">
        <v>892</v>
      </c>
      <c r="D14" s="114" t="s">
        <v>115</v>
      </c>
      <c r="E14" s="115"/>
      <c r="F14" s="114"/>
      <c r="G14" s="116"/>
      <c r="H14" s="262">
        <f>SUM(H16)</f>
        <v>1117.3</v>
      </c>
      <c r="I14" s="262">
        <f>SUM(I16)</f>
        <v>1117.3</v>
      </c>
      <c r="J14" s="104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s="8" customFormat="1" ht="10.5" customHeight="1">
      <c r="A15" s="117"/>
      <c r="B15" s="221" t="s">
        <v>161</v>
      </c>
      <c r="C15" s="119"/>
      <c r="D15" s="120"/>
      <c r="E15" s="121"/>
      <c r="F15" s="120"/>
      <c r="G15" s="122"/>
      <c r="H15" s="255"/>
      <c r="I15" s="255"/>
      <c r="J15" s="104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s="8" customFormat="1" ht="14.25" customHeight="1">
      <c r="A16" s="107" t="s">
        <v>120</v>
      </c>
      <c r="B16" s="98" t="s">
        <v>121</v>
      </c>
      <c r="C16" s="124">
        <v>892</v>
      </c>
      <c r="D16" s="109" t="s">
        <v>115</v>
      </c>
      <c r="E16" s="110" t="s">
        <v>162</v>
      </c>
      <c r="F16" s="109"/>
      <c r="G16" s="111"/>
      <c r="H16" s="263">
        <f>SUM(H17)</f>
        <v>1117.3</v>
      </c>
      <c r="I16" s="263">
        <f>SUM(I17)</f>
        <v>1117.3</v>
      </c>
      <c r="J16" s="104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s="8" customFormat="1" ht="11.25" customHeight="1">
      <c r="A17" s="131" t="s">
        <v>299</v>
      </c>
      <c r="B17" s="159" t="s">
        <v>264</v>
      </c>
      <c r="C17" s="132">
        <v>892</v>
      </c>
      <c r="D17" s="135" t="s">
        <v>115</v>
      </c>
      <c r="E17" s="135" t="s">
        <v>162</v>
      </c>
      <c r="F17" s="135" t="s">
        <v>235</v>
      </c>
      <c r="G17" s="116"/>
      <c r="H17" s="264">
        <v>1117.3</v>
      </c>
      <c r="I17" s="264">
        <v>1117.3</v>
      </c>
      <c r="J17" s="104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8" customFormat="1" ht="12" customHeight="1">
      <c r="A18" s="105"/>
      <c r="B18" s="119" t="s">
        <v>265</v>
      </c>
      <c r="C18" s="99"/>
      <c r="D18" s="101"/>
      <c r="E18" s="101"/>
      <c r="F18" s="101"/>
      <c r="G18" s="130" t="s">
        <v>122</v>
      </c>
      <c r="H18" s="255"/>
      <c r="I18" s="255"/>
      <c r="J18" s="104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8" customFormat="1" ht="11.25" customHeight="1">
      <c r="A19" s="137" t="s">
        <v>123</v>
      </c>
      <c r="B19" s="218" t="s">
        <v>262</v>
      </c>
      <c r="C19" s="138">
        <v>892</v>
      </c>
      <c r="D19" s="114" t="s">
        <v>106</v>
      </c>
      <c r="E19" s="115"/>
      <c r="F19" s="114"/>
      <c r="G19" s="116"/>
      <c r="H19" s="262">
        <f>SUM(H24,H27,H21,H33)</f>
        <v>5422.6</v>
      </c>
      <c r="I19" s="262">
        <f>SUM(I24,I27,I21,I33)</f>
        <v>4894.6</v>
      </c>
      <c r="J19" s="104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9.75" customHeight="1">
      <c r="A20" s="139"/>
      <c r="B20" s="219" t="s">
        <v>263</v>
      </c>
      <c r="C20" s="140"/>
      <c r="D20" s="109"/>
      <c r="E20" s="110"/>
      <c r="F20" s="109"/>
      <c r="G20" s="111"/>
      <c r="H20" s="265"/>
      <c r="I20" s="265"/>
      <c r="J20" s="104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246" customFormat="1" ht="11.25" customHeight="1">
      <c r="A21" s="148" t="s">
        <v>124</v>
      </c>
      <c r="B21" s="249" t="s">
        <v>300</v>
      </c>
      <c r="C21" s="174">
        <v>892</v>
      </c>
      <c r="D21" s="130" t="s">
        <v>106</v>
      </c>
      <c r="E21" s="130" t="s">
        <v>289</v>
      </c>
      <c r="F21" s="130"/>
      <c r="G21" s="130"/>
      <c r="H21" s="263">
        <f>SUM(H22)</f>
        <v>960.8</v>
      </c>
      <c r="I21" s="263">
        <f>SUM(I22)</f>
        <v>960.8</v>
      </c>
      <c r="J21" s="104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</row>
    <row r="22" spans="1:27" s="248" customFormat="1" ht="11.25" customHeight="1">
      <c r="A22" s="131" t="s">
        <v>303</v>
      </c>
      <c r="B22" s="159" t="s">
        <v>264</v>
      </c>
      <c r="C22" s="132">
        <v>892</v>
      </c>
      <c r="D22" s="135" t="s">
        <v>106</v>
      </c>
      <c r="E22" s="135" t="s">
        <v>289</v>
      </c>
      <c r="F22" s="135" t="s">
        <v>235</v>
      </c>
      <c r="G22" s="135"/>
      <c r="H22" s="264">
        <v>960.8</v>
      </c>
      <c r="I22" s="264">
        <v>960.8</v>
      </c>
      <c r="J22" s="133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</row>
    <row r="23" spans="1:27" s="248" customFormat="1" ht="9.75" customHeight="1">
      <c r="A23" s="117"/>
      <c r="B23" s="161" t="s">
        <v>265</v>
      </c>
      <c r="C23" s="119"/>
      <c r="D23" s="121"/>
      <c r="E23" s="121"/>
      <c r="F23" s="121"/>
      <c r="G23" s="121"/>
      <c r="H23" s="266"/>
      <c r="I23" s="266"/>
      <c r="J23" s="133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</row>
    <row r="24" spans="1:27" s="8" customFormat="1" ht="11.25" customHeight="1">
      <c r="A24" s="112" t="s">
        <v>127</v>
      </c>
      <c r="B24" s="143" t="s">
        <v>209</v>
      </c>
      <c r="C24" s="113">
        <v>892</v>
      </c>
      <c r="D24" s="114" t="s">
        <v>106</v>
      </c>
      <c r="E24" s="115" t="s">
        <v>163</v>
      </c>
      <c r="F24" s="129"/>
      <c r="G24" s="144"/>
      <c r="H24" s="262">
        <f>SUM(H26)</f>
        <v>264.6</v>
      </c>
      <c r="I24" s="262">
        <f>SUM(I26)</f>
        <v>249.9</v>
      </c>
      <c r="J24" s="104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8" customFormat="1" ht="9.75" customHeight="1">
      <c r="A25" s="105"/>
      <c r="B25" s="98" t="s">
        <v>164</v>
      </c>
      <c r="C25" s="99"/>
      <c r="D25" s="102"/>
      <c r="E25" s="101"/>
      <c r="F25" s="102"/>
      <c r="G25" s="103"/>
      <c r="H25" s="255"/>
      <c r="I25" s="255"/>
      <c r="J25" s="104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s="8" customFormat="1" ht="21.75" customHeight="1">
      <c r="A26" s="207" t="s">
        <v>302</v>
      </c>
      <c r="B26" s="206" t="s">
        <v>301</v>
      </c>
      <c r="C26" s="222">
        <v>892</v>
      </c>
      <c r="D26" s="223" t="s">
        <v>106</v>
      </c>
      <c r="E26" s="224" t="s">
        <v>163</v>
      </c>
      <c r="F26" s="223" t="s">
        <v>266</v>
      </c>
      <c r="G26" s="225"/>
      <c r="H26" s="267">
        <v>264.6</v>
      </c>
      <c r="I26" s="267">
        <v>249.9</v>
      </c>
      <c r="J26" s="104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s="24" customFormat="1" ht="12" customHeight="1">
      <c r="A27" s="148" t="s">
        <v>290</v>
      </c>
      <c r="B27" s="149" t="s">
        <v>165</v>
      </c>
      <c r="C27" s="99">
        <v>892</v>
      </c>
      <c r="D27" s="147" t="s">
        <v>106</v>
      </c>
      <c r="E27" s="130" t="s">
        <v>166</v>
      </c>
      <c r="F27" s="147"/>
      <c r="G27" s="150"/>
      <c r="H27" s="263">
        <f>SUM(H28,H30,H31,H32)</f>
        <v>4125.2</v>
      </c>
      <c r="I27" s="263">
        <f>I28+I30+I31+I32</f>
        <v>3611.9</v>
      </c>
      <c r="J27" s="104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</row>
    <row r="28" spans="1:27" s="24" customFormat="1" ht="12" customHeight="1">
      <c r="A28" s="131" t="s">
        <v>291</v>
      </c>
      <c r="B28" s="159" t="s">
        <v>264</v>
      </c>
      <c r="C28" s="132">
        <v>892</v>
      </c>
      <c r="D28" s="144" t="s">
        <v>106</v>
      </c>
      <c r="E28" s="135" t="s">
        <v>166</v>
      </c>
      <c r="F28" s="129" t="s">
        <v>235</v>
      </c>
      <c r="G28" s="116"/>
      <c r="H28" s="264">
        <v>1573</v>
      </c>
      <c r="I28" s="264">
        <v>1570.6</v>
      </c>
      <c r="J28" s="104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</row>
    <row r="29" spans="1:27" s="24" customFormat="1" ht="12" customHeight="1">
      <c r="A29" s="117"/>
      <c r="B29" s="161" t="s">
        <v>265</v>
      </c>
      <c r="C29" s="145"/>
      <c r="D29" s="122"/>
      <c r="E29" s="121"/>
      <c r="F29" s="120"/>
      <c r="G29" s="103"/>
      <c r="H29" s="266"/>
      <c r="I29" s="266"/>
      <c r="J29" s="104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</row>
    <row r="30" spans="1:27" ht="12" customHeight="1">
      <c r="A30" s="125" t="s">
        <v>292</v>
      </c>
      <c r="B30" s="231" t="s">
        <v>269</v>
      </c>
      <c r="C30" s="145">
        <v>892</v>
      </c>
      <c r="D30" s="127" t="s">
        <v>106</v>
      </c>
      <c r="E30" s="128" t="s">
        <v>166</v>
      </c>
      <c r="F30" s="127" t="s">
        <v>236</v>
      </c>
      <c r="G30" s="146"/>
      <c r="H30" s="266">
        <v>2526.2</v>
      </c>
      <c r="I30" s="266">
        <v>2038</v>
      </c>
      <c r="J30" s="104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11.25" customHeight="1">
      <c r="A31" s="125" t="s">
        <v>293</v>
      </c>
      <c r="B31" s="231" t="s">
        <v>267</v>
      </c>
      <c r="C31" s="145">
        <v>892</v>
      </c>
      <c r="D31" s="127" t="s">
        <v>106</v>
      </c>
      <c r="E31" s="128" t="s">
        <v>166</v>
      </c>
      <c r="F31" s="127" t="s">
        <v>268</v>
      </c>
      <c r="G31" s="146"/>
      <c r="H31" s="266">
        <v>6</v>
      </c>
      <c r="I31" s="266">
        <v>1</v>
      </c>
      <c r="J31" s="133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1:27" ht="11.25" customHeight="1">
      <c r="A32" s="131" t="s">
        <v>294</v>
      </c>
      <c r="B32" s="237" t="s">
        <v>238</v>
      </c>
      <c r="C32" s="152">
        <v>892</v>
      </c>
      <c r="D32" s="129" t="s">
        <v>106</v>
      </c>
      <c r="E32" s="135" t="s">
        <v>166</v>
      </c>
      <c r="F32" s="129" t="s">
        <v>237</v>
      </c>
      <c r="G32" s="129"/>
      <c r="H32" s="268">
        <v>20</v>
      </c>
      <c r="I32" s="268">
        <v>2.3</v>
      </c>
      <c r="J32" s="133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27" s="8" customFormat="1" ht="11.25" customHeight="1">
      <c r="A33" s="112" t="s">
        <v>304</v>
      </c>
      <c r="B33" s="113" t="s">
        <v>305</v>
      </c>
      <c r="C33" s="113">
        <v>892</v>
      </c>
      <c r="D33" s="115" t="s">
        <v>106</v>
      </c>
      <c r="E33" s="115" t="s">
        <v>230</v>
      </c>
      <c r="F33" s="115"/>
      <c r="G33" s="115"/>
      <c r="H33" s="262">
        <f>SUM(H35)</f>
        <v>72</v>
      </c>
      <c r="I33" s="262">
        <v>72</v>
      </c>
      <c r="J33" s="104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spans="1:27" ht="11.25" customHeight="1">
      <c r="A34" s="117"/>
      <c r="B34" s="99" t="s">
        <v>306</v>
      </c>
      <c r="C34" s="145"/>
      <c r="D34" s="121"/>
      <c r="E34" s="121"/>
      <c r="F34" s="121"/>
      <c r="G34" s="121"/>
      <c r="H34" s="266"/>
      <c r="I34" s="266"/>
      <c r="J34" s="133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 s="248" customFormat="1" ht="11.25" customHeight="1">
      <c r="A35" s="125" t="s">
        <v>307</v>
      </c>
      <c r="B35" s="254" t="s">
        <v>308</v>
      </c>
      <c r="C35" s="126">
        <v>892</v>
      </c>
      <c r="D35" s="128" t="s">
        <v>106</v>
      </c>
      <c r="E35" s="128" t="s">
        <v>230</v>
      </c>
      <c r="F35" s="146" t="s">
        <v>309</v>
      </c>
      <c r="G35" s="128"/>
      <c r="H35" s="184">
        <v>72</v>
      </c>
      <c r="I35" s="184">
        <v>72</v>
      </c>
      <c r="J35" s="133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</row>
    <row r="36" spans="1:27" s="8" customFormat="1" ht="15" customHeight="1">
      <c r="A36" s="148" t="s">
        <v>131</v>
      </c>
      <c r="B36" s="253" t="s">
        <v>248</v>
      </c>
      <c r="C36" s="174">
        <v>971</v>
      </c>
      <c r="D36" s="130"/>
      <c r="E36" s="130"/>
      <c r="F36" s="130"/>
      <c r="G36" s="130"/>
      <c r="H36" s="263">
        <f>SUM(H37,H57,H63,H68,H85,H122,H127,H145,H150)</f>
        <v>96800.09999999999</v>
      </c>
      <c r="I36" s="263">
        <f>SUM(I37,I57,I63,I68,I85,I122,I127,I145,I150)</f>
        <v>85838.5</v>
      </c>
      <c r="J36" s="104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</row>
    <row r="37" spans="1:27" s="8" customFormat="1" ht="12.75" customHeight="1">
      <c r="A37" s="148" t="s">
        <v>131</v>
      </c>
      <c r="B37" s="118" t="s">
        <v>117</v>
      </c>
      <c r="C37" s="174">
        <v>971</v>
      </c>
      <c r="D37" s="130" t="s">
        <v>102</v>
      </c>
      <c r="E37" s="130"/>
      <c r="F37" s="130"/>
      <c r="G37" s="130"/>
      <c r="H37" s="263">
        <f>SUM(H38,H54)</f>
        <v>18921.999999999996</v>
      </c>
      <c r="I37" s="263">
        <f>SUM(I38,I54)</f>
        <v>17866.899999999998</v>
      </c>
      <c r="J37" s="104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ht="11.25" customHeight="1">
      <c r="A38" s="112" t="s">
        <v>132</v>
      </c>
      <c r="B38" s="220" t="s">
        <v>184</v>
      </c>
      <c r="C38" s="113">
        <v>971</v>
      </c>
      <c r="D38" s="115" t="s">
        <v>113</v>
      </c>
      <c r="E38" s="115"/>
      <c r="F38" s="116"/>
      <c r="G38" s="111"/>
      <c r="H38" s="262">
        <f>SUM(H40,H43,H50)</f>
        <v>18721.999999999996</v>
      </c>
      <c r="I38" s="262">
        <f>SUM(I40,I43,I50)</f>
        <v>17866.899999999998</v>
      </c>
      <c r="J38" s="10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0.5" customHeight="1">
      <c r="A39" s="105"/>
      <c r="B39" s="221" t="s">
        <v>185</v>
      </c>
      <c r="C39" s="99"/>
      <c r="D39" s="101"/>
      <c r="E39" s="101"/>
      <c r="F39" s="103"/>
      <c r="G39" s="103"/>
      <c r="H39" s="255"/>
      <c r="I39" s="255"/>
      <c r="J39" s="10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3.5" customHeight="1">
      <c r="A40" s="107" t="s">
        <v>133</v>
      </c>
      <c r="B40" s="98" t="s">
        <v>128</v>
      </c>
      <c r="C40" s="124">
        <v>971</v>
      </c>
      <c r="D40" s="110" t="s">
        <v>113</v>
      </c>
      <c r="E40" s="101" t="s">
        <v>167</v>
      </c>
      <c r="F40" s="109"/>
      <c r="G40" s="111"/>
      <c r="H40" s="255">
        <f>SUM(H41)</f>
        <v>1117.3</v>
      </c>
      <c r="I40" s="255">
        <f>SUM(I41)</f>
        <v>1117.1</v>
      </c>
      <c r="J40" s="104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1.25" customHeight="1">
      <c r="A41" s="131" t="s">
        <v>310</v>
      </c>
      <c r="B41" s="226" t="s">
        <v>264</v>
      </c>
      <c r="C41" s="132">
        <v>971</v>
      </c>
      <c r="D41" s="135" t="s">
        <v>113</v>
      </c>
      <c r="E41" s="135" t="s">
        <v>167</v>
      </c>
      <c r="F41" s="129" t="s">
        <v>235</v>
      </c>
      <c r="G41" s="144"/>
      <c r="H41" s="264">
        <v>1117.3</v>
      </c>
      <c r="I41" s="264">
        <v>1117.1</v>
      </c>
      <c r="J41" s="104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1.25" customHeight="1">
      <c r="A42" s="105"/>
      <c r="B42" s="170" t="s">
        <v>265</v>
      </c>
      <c r="C42" s="99"/>
      <c r="D42" s="101"/>
      <c r="E42" s="101"/>
      <c r="F42" s="102"/>
      <c r="G42" s="103"/>
      <c r="H42" s="255"/>
      <c r="I42" s="255"/>
      <c r="J42" s="104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2" customHeight="1">
      <c r="A43" s="139" t="s">
        <v>311</v>
      </c>
      <c r="B43" s="155" t="s">
        <v>168</v>
      </c>
      <c r="C43" s="156">
        <v>971</v>
      </c>
      <c r="D43" s="110" t="s">
        <v>113</v>
      </c>
      <c r="E43" s="109" t="s">
        <v>170</v>
      </c>
      <c r="F43" s="110"/>
      <c r="G43" s="109"/>
      <c r="H43" s="265">
        <f>H45+H47+H48+H49</f>
        <v>17599.1</v>
      </c>
      <c r="I43" s="265">
        <f>I45+I47+I48</f>
        <v>16744.2</v>
      </c>
      <c r="J43" s="104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1.25" customHeight="1">
      <c r="A44" s="157"/>
      <c r="B44" s="155" t="s">
        <v>169</v>
      </c>
      <c r="C44" s="106"/>
      <c r="D44" s="110"/>
      <c r="E44" s="102"/>
      <c r="F44" s="110"/>
      <c r="G44" s="102"/>
      <c r="H44" s="255"/>
      <c r="I44" s="255"/>
      <c r="J44" s="104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1.25" customHeight="1">
      <c r="A45" s="227" t="s">
        <v>312</v>
      </c>
      <c r="B45" s="159" t="s">
        <v>264</v>
      </c>
      <c r="C45" s="132">
        <v>971</v>
      </c>
      <c r="D45" s="135" t="s">
        <v>113</v>
      </c>
      <c r="E45" s="135" t="s">
        <v>170</v>
      </c>
      <c r="F45" s="135" t="s">
        <v>235</v>
      </c>
      <c r="G45" s="135"/>
      <c r="H45" s="264">
        <v>14387.6</v>
      </c>
      <c r="I45" s="264">
        <v>14387.6</v>
      </c>
      <c r="J45" s="104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1.25" customHeight="1">
      <c r="A46" s="228"/>
      <c r="B46" s="161" t="s">
        <v>265</v>
      </c>
      <c r="C46" s="145"/>
      <c r="D46" s="121"/>
      <c r="E46" s="121"/>
      <c r="F46" s="121"/>
      <c r="G46" s="121"/>
      <c r="H46" s="266"/>
      <c r="I46" s="266"/>
      <c r="J46" s="104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2" customHeight="1">
      <c r="A47" s="117" t="s">
        <v>313</v>
      </c>
      <c r="B47" s="236" t="s">
        <v>269</v>
      </c>
      <c r="C47" s="145">
        <v>971</v>
      </c>
      <c r="D47" s="121" t="s">
        <v>113</v>
      </c>
      <c r="E47" s="128" t="s">
        <v>170</v>
      </c>
      <c r="F47" s="121" t="s">
        <v>236</v>
      </c>
      <c r="G47" s="122"/>
      <c r="H47" s="266">
        <v>3191.7</v>
      </c>
      <c r="I47" s="266">
        <v>2345.4</v>
      </c>
      <c r="J47" s="104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2.75" customHeight="1">
      <c r="A48" s="125" t="s">
        <v>314</v>
      </c>
      <c r="B48" s="231" t="s">
        <v>267</v>
      </c>
      <c r="C48" s="145">
        <v>971</v>
      </c>
      <c r="D48" s="121" t="s">
        <v>113</v>
      </c>
      <c r="E48" s="128" t="s">
        <v>170</v>
      </c>
      <c r="F48" s="128" t="s">
        <v>268</v>
      </c>
      <c r="G48" s="122"/>
      <c r="H48" s="266">
        <v>14.8</v>
      </c>
      <c r="I48" s="266">
        <v>11.2</v>
      </c>
      <c r="J48" s="133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2.75" customHeight="1">
      <c r="A49" s="125" t="s">
        <v>315</v>
      </c>
      <c r="B49" s="231" t="s">
        <v>238</v>
      </c>
      <c r="C49" s="145">
        <v>971</v>
      </c>
      <c r="D49" s="120" t="s">
        <v>113</v>
      </c>
      <c r="E49" s="128" t="s">
        <v>170</v>
      </c>
      <c r="F49" s="127" t="s">
        <v>237</v>
      </c>
      <c r="G49" s="122"/>
      <c r="H49" s="266">
        <v>5</v>
      </c>
      <c r="I49" s="266">
        <v>0</v>
      </c>
      <c r="J49" s="133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1.25" customHeight="1">
      <c r="A50" s="139" t="s">
        <v>316</v>
      </c>
      <c r="B50" s="155" t="s">
        <v>270</v>
      </c>
      <c r="C50" s="140">
        <v>971</v>
      </c>
      <c r="D50" s="109" t="s">
        <v>113</v>
      </c>
      <c r="E50" s="110" t="s">
        <v>321</v>
      </c>
      <c r="F50" s="109"/>
      <c r="G50" s="111"/>
      <c r="H50" s="265">
        <f>SUM(H52)</f>
        <v>5.6</v>
      </c>
      <c r="I50" s="265">
        <v>5.6</v>
      </c>
      <c r="J50" s="104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2" customHeight="1">
      <c r="A51" s="139"/>
      <c r="B51" s="155" t="s">
        <v>271</v>
      </c>
      <c r="C51" s="140"/>
      <c r="D51" s="109"/>
      <c r="E51" s="110"/>
      <c r="F51" s="109"/>
      <c r="G51" s="111"/>
      <c r="H51" s="265"/>
      <c r="I51" s="265"/>
      <c r="J51" s="104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1.25" customHeight="1">
      <c r="A52" s="153" t="s">
        <v>317</v>
      </c>
      <c r="B52" s="230" t="s">
        <v>269</v>
      </c>
      <c r="C52" s="233">
        <v>971</v>
      </c>
      <c r="D52" s="127" t="s">
        <v>113</v>
      </c>
      <c r="E52" s="128" t="s">
        <v>321</v>
      </c>
      <c r="F52" s="127" t="s">
        <v>236</v>
      </c>
      <c r="G52" s="146"/>
      <c r="H52" s="184">
        <v>5.6</v>
      </c>
      <c r="I52" s="184">
        <v>5.6</v>
      </c>
      <c r="J52" s="104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s="8" customFormat="1" ht="0.75" customHeight="1">
      <c r="A53" s="275">
        <v>42037</v>
      </c>
      <c r="B53" s="188"/>
      <c r="C53" s="164"/>
      <c r="D53" s="124" t="s">
        <v>212</v>
      </c>
      <c r="E53" s="156" t="s">
        <v>1</v>
      </c>
      <c r="F53" s="273" t="s">
        <v>101</v>
      </c>
      <c r="G53" s="89"/>
      <c r="H53" s="124" t="s">
        <v>183</v>
      </c>
      <c r="I53" s="124" t="s">
        <v>183</v>
      </c>
      <c r="J53" s="104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</row>
    <row r="54" spans="1:27" s="8" customFormat="1" ht="12.75" customHeight="1">
      <c r="A54" s="105" t="s">
        <v>318</v>
      </c>
      <c r="B54" s="118" t="s">
        <v>129</v>
      </c>
      <c r="C54" s="168">
        <v>971</v>
      </c>
      <c r="D54" s="101" t="s">
        <v>188</v>
      </c>
      <c r="E54" s="109"/>
      <c r="F54" s="110"/>
      <c r="G54" s="109"/>
      <c r="H54" s="255">
        <f>SUM(H55)</f>
        <v>200</v>
      </c>
      <c r="I54" s="255">
        <f>SUM(I55)</f>
        <v>0</v>
      </c>
      <c r="J54" s="104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</row>
    <row r="55" spans="1:27" s="8" customFormat="1" ht="12.75" customHeight="1">
      <c r="A55" s="148" t="s">
        <v>319</v>
      </c>
      <c r="B55" s="169" t="s">
        <v>130</v>
      </c>
      <c r="C55" s="158">
        <v>971</v>
      </c>
      <c r="D55" s="130" t="s">
        <v>188</v>
      </c>
      <c r="E55" s="114" t="s">
        <v>171</v>
      </c>
      <c r="F55" s="115"/>
      <c r="G55" s="114"/>
      <c r="H55" s="263">
        <f>SUM(H56)</f>
        <v>200</v>
      </c>
      <c r="I55" s="263">
        <v>0</v>
      </c>
      <c r="J55" s="104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</row>
    <row r="56" spans="1:27" s="8" customFormat="1" ht="11.25" customHeight="1">
      <c r="A56" s="125" t="s">
        <v>320</v>
      </c>
      <c r="B56" s="235" t="s">
        <v>272</v>
      </c>
      <c r="C56" s="126">
        <v>971</v>
      </c>
      <c r="D56" s="128" t="s">
        <v>188</v>
      </c>
      <c r="E56" s="127" t="s">
        <v>171</v>
      </c>
      <c r="F56" s="128" t="s">
        <v>218</v>
      </c>
      <c r="G56" s="127" t="s">
        <v>126</v>
      </c>
      <c r="H56" s="184">
        <v>200</v>
      </c>
      <c r="I56" s="184">
        <v>0</v>
      </c>
      <c r="J56" s="133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</row>
    <row r="57" spans="1:27" s="8" customFormat="1" ht="15" customHeight="1">
      <c r="A57" s="148" t="s">
        <v>243</v>
      </c>
      <c r="B57" s="185" t="s">
        <v>189</v>
      </c>
      <c r="C57" s="174">
        <v>971</v>
      </c>
      <c r="D57" s="130" t="s">
        <v>107</v>
      </c>
      <c r="E57" s="130"/>
      <c r="F57" s="130"/>
      <c r="G57" s="130"/>
      <c r="H57" s="263">
        <f>SUM(H58)</f>
        <v>40</v>
      </c>
      <c r="I57" s="263">
        <f>SUM(I58)</f>
        <v>39.7</v>
      </c>
      <c r="J57" s="104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</row>
    <row r="58" spans="1:27" ht="12" customHeight="1">
      <c r="A58" s="137" t="s">
        <v>135</v>
      </c>
      <c r="B58" s="113" t="s">
        <v>186</v>
      </c>
      <c r="C58" s="171">
        <v>971</v>
      </c>
      <c r="D58" s="115" t="s">
        <v>108</v>
      </c>
      <c r="E58" s="114"/>
      <c r="F58" s="115"/>
      <c r="G58" s="114"/>
      <c r="H58" s="262">
        <f>SUM(H60)</f>
        <v>40</v>
      </c>
      <c r="I58" s="262">
        <f>SUM(I60)</f>
        <v>39.7</v>
      </c>
      <c r="J58" s="104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0.5" customHeight="1">
      <c r="A59" s="160"/>
      <c r="B59" s="99" t="s">
        <v>187</v>
      </c>
      <c r="C59" s="173"/>
      <c r="D59" s="121"/>
      <c r="E59" s="120"/>
      <c r="F59" s="121"/>
      <c r="G59" s="120"/>
      <c r="H59" s="255"/>
      <c r="I59" s="255"/>
      <c r="J59" s="104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1.25" customHeight="1">
      <c r="A60" s="139" t="s">
        <v>136</v>
      </c>
      <c r="B60" s="124" t="s">
        <v>172</v>
      </c>
      <c r="C60" s="156">
        <v>971</v>
      </c>
      <c r="D60" s="110" t="s">
        <v>108</v>
      </c>
      <c r="E60" s="109" t="s">
        <v>174</v>
      </c>
      <c r="F60" s="110"/>
      <c r="G60" s="109"/>
      <c r="H60" s="265">
        <f>SUM(H62)</f>
        <v>40</v>
      </c>
      <c r="I60" s="265">
        <f>SUM(I62)</f>
        <v>39.7</v>
      </c>
      <c r="J60" s="104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0.5" customHeight="1">
      <c r="A61" s="139"/>
      <c r="B61" s="124" t="s">
        <v>173</v>
      </c>
      <c r="C61" s="156"/>
      <c r="D61" s="110"/>
      <c r="E61" s="109"/>
      <c r="F61" s="110"/>
      <c r="G61" s="109"/>
      <c r="H61" s="265"/>
      <c r="I61" s="265"/>
      <c r="J61" s="104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ht="12.75" customHeight="1">
      <c r="A62" s="153" t="s">
        <v>322</v>
      </c>
      <c r="B62" s="230" t="s">
        <v>269</v>
      </c>
      <c r="C62" s="154">
        <v>971</v>
      </c>
      <c r="D62" s="128" t="s">
        <v>108</v>
      </c>
      <c r="E62" s="127" t="s">
        <v>174</v>
      </c>
      <c r="F62" s="128" t="s">
        <v>236</v>
      </c>
      <c r="G62" s="127"/>
      <c r="H62" s="184">
        <v>40</v>
      </c>
      <c r="I62" s="184">
        <v>39.7</v>
      </c>
      <c r="J62" s="104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 ht="12.75" customHeight="1">
      <c r="A63" s="148" t="s">
        <v>323</v>
      </c>
      <c r="B63" s="208" t="s">
        <v>241</v>
      </c>
      <c r="C63" s="174">
        <v>971</v>
      </c>
      <c r="D63" s="115" t="s">
        <v>240</v>
      </c>
      <c r="E63" s="129"/>
      <c r="F63" s="135"/>
      <c r="G63" s="127"/>
      <c r="H63" s="262">
        <f>H64</f>
        <v>66.7</v>
      </c>
      <c r="I63" s="262">
        <f>I64</f>
        <v>0</v>
      </c>
      <c r="J63" s="133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 ht="13.5" customHeight="1">
      <c r="A64" s="107" t="s">
        <v>142</v>
      </c>
      <c r="B64" s="113" t="s">
        <v>242</v>
      </c>
      <c r="C64" s="156">
        <v>971</v>
      </c>
      <c r="D64" s="130" t="s">
        <v>239</v>
      </c>
      <c r="E64" s="128"/>
      <c r="F64" s="128"/>
      <c r="G64" s="127"/>
      <c r="H64" s="263">
        <f>H65</f>
        <v>66.7</v>
      </c>
      <c r="I64" s="263">
        <f>I65</f>
        <v>0</v>
      </c>
      <c r="J64" s="133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ht="12.75" customHeight="1">
      <c r="A65" s="308" t="s">
        <v>324</v>
      </c>
      <c r="B65" s="205" t="s">
        <v>297</v>
      </c>
      <c r="C65" s="310">
        <v>971</v>
      </c>
      <c r="D65" s="312" t="s">
        <v>239</v>
      </c>
      <c r="E65" s="294" t="s">
        <v>219</v>
      </c>
      <c r="F65" s="292"/>
      <c r="G65" s="212"/>
      <c r="H65" s="287">
        <f>H67</f>
        <v>66.7</v>
      </c>
      <c r="I65" s="287">
        <f>I67</f>
        <v>0</v>
      </c>
      <c r="J65" s="133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1.25" customHeight="1">
      <c r="A66" s="309"/>
      <c r="B66" s="250" t="s">
        <v>298</v>
      </c>
      <c r="C66" s="311"/>
      <c r="D66" s="313"/>
      <c r="E66" s="295"/>
      <c r="F66" s="293"/>
      <c r="G66" s="213" t="s">
        <v>125</v>
      </c>
      <c r="H66" s="288"/>
      <c r="I66" s="288"/>
      <c r="J66" s="133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2.75" customHeight="1">
      <c r="A67" s="209" t="s">
        <v>325</v>
      </c>
      <c r="B67" s="230" t="s">
        <v>269</v>
      </c>
      <c r="C67" s="215">
        <v>971</v>
      </c>
      <c r="D67" s="210" t="s">
        <v>239</v>
      </c>
      <c r="E67" s="215" t="s">
        <v>219</v>
      </c>
      <c r="F67" s="211">
        <v>244</v>
      </c>
      <c r="G67" s="214"/>
      <c r="H67" s="269">
        <v>66.7</v>
      </c>
      <c r="I67" s="269">
        <v>0</v>
      </c>
      <c r="J67" s="133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2.75" customHeight="1">
      <c r="A68" s="97">
        <v>5</v>
      </c>
      <c r="B68" s="118" t="s">
        <v>134</v>
      </c>
      <c r="C68" s="99">
        <v>971</v>
      </c>
      <c r="D68" s="101" t="s">
        <v>103</v>
      </c>
      <c r="E68" s="101"/>
      <c r="F68" s="101"/>
      <c r="G68" s="102"/>
      <c r="H68" s="255">
        <f>SUM(H69)</f>
        <v>61275</v>
      </c>
      <c r="I68" s="255">
        <f>SUM(I69)</f>
        <v>51649.1</v>
      </c>
      <c r="J68" s="104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2.75" customHeight="1">
      <c r="A69" s="105" t="s">
        <v>147</v>
      </c>
      <c r="B69" s="118" t="s">
        <v>137</v>
      </c>
      <c r="C69" s="174">
        <v>971</v>
      </c>
      <c r="D69" s="103" t="s">
        <v>138</v>
      </c>
      <c r="E69" s="101"/>
      <c r="F69" s="101"/>
      <c r="G69" s="102"/>
      <c r="H69" s="255">
        <f>SUM(H70,H73,H75,H77,H79,H82)</f>
        <v>61275</v>
      </c>
      <c r="I69" s="255">
        <f>SUM(I70,I73,I75,I77,I79,I82)</f>
        <v>51649.1</v>
      </c>
      <c r="J69" s="177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2" customHeight="1">
      <c r="A70" s="139" t="s">
        <v>149</v>
      </c>
      <c r="B70" s="155" t="s">
        <v>223</v>
      </c>
      <c r="C70" s="156">
        <v>971</v>
      </c>
      <c r="D70" s="111" t="s">
        <v>138</v>
      </c>
      <c r="E70" s="110" t="s">
        <v>176</v>
      </c>
      <c r="F70" s="110"/>
      <c r="G70" s="109"/>
      <c r="H70" s="265">
        <f>SUM(H72)</f>
        <v>48263</v>
      </c>
      <c r="I70" s="265">
        <f>SUM(I72)</f>
        <v>40438.3</v>
      </c>
      <c r="J70" s="177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9.75" customHeight="1">
      <c r="A71" s="157"/>
      <c r="B71" s="163" t="s">
        <v>139</v>
      </c>
      <c r="C71" s="106"/>
      <c r="D71" s="103"/>
      <c r="E71" s="101"/>
      <c r="F71" s="101"/>
      <c r="G71" s="102"/>
      <c r="H71" s="255"/>
      <c r="I71" s="255"/>
      <c r="J71" s="177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" customHeight="1">
      <c r="A72" s="125" t="s">
        <v>328</v>
      </c>
      <c r="B72" s="231" t="s">
        <v>269</v>
      </c>
      <c r="C72" s="145">
        <v>971</v>
      </c>
      <c r="D72" s="127" t="s">
        <v>138</v>
      </c>
      <c r="E72" s="121" t="s">
        <v>176</v>
      </c>
      <c r="F72" s="128" t="s">
        <v>236</v>
      </c>
      <c r="G72" s="128"/>
      <c r="H72" s="266">
        <v>48263</v>
      </c>
      <c r="I72" s="266">
        <v>40438.3</v>
      </c>
      <c r="J72" s="104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s="8" customFormat="1" ht="12" customHeight="1">
      <c r="A73" s="148" t="s">
        <v>329</v>
      </c>
      <c r="B73" s="174" t="s">
        <v>231</v>
      </c>
      <c r="C73" s="99">
        <v>971</v>
      </c>
      <c r="D73" s="147" t="s">
        <v>138</v>
      </c>
      <c r="E73" s="101" t="s">
        <v>177</v>
      </c>
      <c r="F73" s="130"/>
      <c r="G73" s="114"/>
      <c r="H73" s="255">
        <f>H74</f>
        <v>820</v>
      </c>
      <c r="I73" s="255">
        <v>795.6</v>
      </c>
      <c r="J73" s="179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</row>
    <row r="74" spans="1:27" s="8" customFormat="1" ht="12" customHeight="1">
      <c r="A74" s="125" t="s">
        <v>330</v>
      </c>
      <c r="B74" s="231" t="s">
        <v>269</v>
      </c>
      <c r="C74" s="145">
        <v>971</v>
      </c>
      <c r="D74" s="127" t="s">
        <v>138</v>
      </c>
      <c r="E74" s="121" t="s">
        <v>177</v>
      </c>
      <c r="F74" s="128" t="s">
        <v>236</v>
      </c>
      <c r="G74" s="129"/>
      <c r="H74" s="266">
        <v>820</v>
      </c>
      <c r="I74" s="266">
        <v>795.6</v>
      </c>
      <c r="J74" s="179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</row>
    <row r="75" spans="1:27" s="8" customFormat="1" ht="12.75" customHeight="1">
      <c r="A75" s="148" t="s">
        <v>331</v>
      </c>
      <c r="B75" s="155" t="s">
        <v>140</v>
      </c>
      <c r="C75" s="178">
        <v>971</v>
      </c>
      <c r="D75" s="103" t="s">
        <v>138</v>
      </c>
      <c r="E75" s="130" t="s">
        <v>221</v>
      </c>
      <c r="F75" s="115"/>
      <c r="G75" s="114"/>
      <c r="H75" s="255">
        <f>SUM(H76)</f>
        <v>1958</v>
      </c>
      <c r="I75" s="255">
        <f>SUM(I76)</f>
        <v>252.2</v>
      </c>
      <c r="J75" s="177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</row>
    <row r="76" spans="1:27" s="8" customFormat="1" ht="12.75" customHeight="1">
      <c r="A76" s="125" t="s">
        <v>332</v>
      </c>
      <c r="B76" s="231" t="s">
        <v>269</v>
      </c>
      <c r="C76" s="145">
        <v>971</v>
      </c>
      <c r="D76" s="120" t="s">
        <v>138</v>
      </c>
      <c r="E76" s="128" t="s">
        <v>221</v>
      </c>
      <c r="F76" s="128" t="s">
        <v>236</v>
      </c>
      <c r="G76" s="129"/>
      <c r="H76" s="266">
        <v>1958</v>
      </c>
      <c r="I76" s="266">
        <v>252.2</v>
      </c>
      <c r="J76" s="104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spans="1:27" s="8" customFormat="1" ht="12.75" customHeight="1">
      <c r="A77" s="105" t="s">
        <v>333</v>
      </c>
      <c r="B77" s="85" t="s">
        <v>273</v>
      </c>
      <c r="C77" s="175">
        <v>971</v>
      </c>
      <c r="D77" s="103" t="s">
        <v>138</v>
      </c>
      <c r="E77" s="101" t="s">
        <v>178</v>
      </c>
      <c r="F77" s="115"/>
      <c r="G77" s="114"/>
      <c r="H77" s="255">
        <f>SUM(H78)</f>
        <v>328</v>
      </c>
      <c r="I77" s="255">
        <f>SUM(I78)</f>
        <v>327.5</v>
      </c>
      <c r="J77" s="177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</row>
    <row r="78" spans="1:27" s="8" customFormat="1" ht="12.75" customHeight="1">
      <c r="A78" s="125" t="s">
        <v>334</v>
      </c>
      <c r="B78" s="230" t="s">
        <v>269</v>
      </c>
      <c r="C78" s="126">
        <v>971</v>
      </c>
      <c r="D78" s="128" t="s">
        <v>138</v>
      </c>
      <c r="E78" s="128" t="s">
        <v>178</v>
      </c>
      <c r="F78" s="128" t="s">
        <v>236</v>
      </c>
      <c r="G78" s="128"/>
      <c r="H78" s="184">
        <v>328</v>
      </c>
      <c r="I78" s="184">
        <v>327.5</v>
      </c>
      <c r="J78" s="104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</row>
    <row r="79" spans="1:27" s="8" customFormat="1" ht="12.75" customHeight="1">
      <c r="A79" s="112" t="s">
        <v>335</v>
      </c>
      <c r="B79" s="151" t="s">
        <v>327</v>
      </c>
      <c r="C79" s="113">
        <v>971</v>
      </c>
      <c r="D79" s="115" t="s">
        <v>138</v>
      </c>
      <c r="E79" s="115" t="s">
        <v>222</v>
      </c>
      <c r="F79" s="115"/>
      <c r="G79" s="115"/>
      <c r="H79" s="262">
        <f>SUM(H81)</f>
        <v>2000</v>
      </c>
      <c r="I79" s="262">
        <f>SUM(I81)</f>
        <v>1929.6</v>
      </c>
      <c r="J79" s="177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</row>
    <row r="80" spans="1:27" s="8" customFormat="1" ht="12.75" customHeight="1">
      <c r="A80" s="105"/>
      <c r="B80" s="163" t="s">
        <v>326</v>
      </c>
      <c r="C80" s="99"/>
      <c r="D80" s="101"/>
      <c r="E80" s="101"/>
      <c r="F80" s="101"/>
      <c r="G80" s="101"/>
      <c r="H80" s="255"/>
      <c r="I80" s="255"/>
      <c r="J80" s="177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</row>
    <row r="81" spans="1:27" s="8" customFormat="1" ht="12.75" customHeight="1">
      <c r="A81" s="125" t="s">
        <v>336</v>
      </c>
      <c r="B81" s="231" t="s">
        <v>269</v>
      </c>
      <c r="C81" s="145">
        <v>971</v>
      </c>
      <c r="D81" s="120" t="s">
        <v>138</v>
      </c>
      <c r="E81" s="128" t="s">
        <v>222</v>
      </c>
      <c r="F81" s="128" t="s">
        <v>236</v>
      </c>
      <c r="G81" s="129"/>
      <c r="H81" s="266">
        <v>2000</v>
      </c>
      <c r="I81" s="266">
        <v>1929.6</v>
      </c>
      <c r="J81" s="104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1:27" s="8" customFormat="1" ht="12.75" customHeight="1">
      <c r="A82" s="296" t="s">
        <v>337</v>
      </c>
      <c r="B82" s="298" t="s">
        <v>274</v>
      </c>
      <c r="C82" s="300">
        <v>971</v>
      </c>
      <c r="D82" s="304" t="s">
        <v>138</v>
      </c>
      <c r="E82" s="302" t="s">
        <v>179</v>
      </c>
      <c r="F82" s="302"/>
      <c r="G82" s="180" t="s">
        <v>104</v>
      </c>
      <c r="H82" s="289">
        <f>SUM(H84)</f>
        <v>7906</v>
      </c>
      <c r="I82" s="289">
        <f>SUM(I84)</f>
        <v>7905.9</v>
      </c>
      <c r="J82" s="177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</row>
    <row r="83" spans="1:27" s="8" customFormat="1" ht="12.75" customHeight="1">
      <c r="A83" s="297"/>
      <c r="B83" s="299"/>
      <c r="C83" s="301"/>
      <c r="D83" s="305"/>
      <c r="E83" s="303"/>
      <c r="F83" s="303"/>
      <c r="G83" s="180"/>
      <c r="H83" s="290"/>
      <c r="I83" s="290"/>
      <c r="J83" s="177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spans="1:27" s="8" customFormat="1" ht="12.75" customHeight="1">
      <c r="A84" s="125" t="s">
        <v>338</v>
      </c>
      <c r="B84" s="231" t="s">
        <v>269</v>
      </c>
      <c r="C84" s="126">
        <v>971</v>
      </c>
      <c r="D84" s="128" t="s">
        <v>138</v>
      </c>
      <c r="E84" s="128" t="s">
        <v>179</v>
      </c>
      <c r="F84" s="128" t="s">
        <v>236</v>
      </c>
      <c r="G84" s="128"/>
      <c r="H84" s="184">
        <v>7906</v>
      </c>
      <c r="I84" s="184">
        <v>7905.9</v>
      </c>
      <c r="J84" s="104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spans="1:27" s="8" customFormat="1" ht="14.25" customHeight="1">
      <c r="A85" s="105" t="s">
        <v>153</v>
      </c>
      <c r="B85" s="118" t="s">
        <v>141</v>
      </c>
      <c r="C85" s="99">
        <v>971</v>
      </c>
      <c r="D85" s="103" t="s">
        <v>109</v>
      </c>
      <c r="E85" s="103"/>
      <c r="F85" s="101"/>
      <c r="G85" s="122"/>
      <c r="H85" s="255">
        <f>SUM(H92+H86)</f>
        <v>1609.2</v>
      </c>
      <c r="I85" s="255">
        <f>SUM(I92+I86)</f>
        <v>1570.0000000000002</v>
      </c>
      <c r="J85" s="104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spans="1:27" s="8" customFormat="1" ht="13.5" customHeight="1">
      <c r="A86" s="139" t="s">
        <v>208</v>
      </c>
      <c r="B86" s="229" t="s">
        <v>250</v>
      </c>
      <c r="C86" s="257">
        <v>971</v>
      </c>
      <c r="D86" s="102" t="s">
        <v>251</v>
      </c>
      <c r="E86" s="101"/>
      <c r="F86" s="115"/>
      <c r="G86" s="217"/>
      <c r="H86" s="263">
        <f>SUM(H87)</f>
        <v>84.2</v>
      </c>
      <c r="I86" s="263">
        <f>SUM(I87)</f>
        <v>66.4</v>
      </c>
      <c r="J86" s="104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 s="8" customFormat="1" ht="12.75" customHeight="1">
      <c r="A87" s="112" t="s">
        <v>339</v>
      </c>
      <c r="B87" s="156" t="s">
        <v>253</v>
      </c>
      <c r="C87" s="113">
        <v>971</v>
      </c>
      <c r="D87" s="115" t="s">
        <v>251</v>
      </c>
      <c r="E87" s="114" t="s">
        <v>252</v>
      </c>
      <c r="F87" s="115"/>
      <c r="G87" s="114"/>
      <c r="H87" s="262">
        <f>SUM(H91)</f>
        <v>84.2</v>
      </c>
      <c r="I87" s="262">
        <f>SUM(I91)</f>
        <v>66.4</v>
      </c>
      <c r="J87" s="104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 s="8" customFormat="1" ht="12" customHeight="1">
      <c r="A88" s="107"/>
      <c r="B88" s="156" t="s">
        <v>254</v>
      </c>
      <c r="C88" s="124"/>
      <c r="D88" s="110"/>
      <c r="E88" s="109"/>
      <c r="F88" s="110"/>
      <c r="G88" s="109"/>
      <c r="H88" s="268"/>
      <c r="I88" s="268"/>
      <c r="J88" s="104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spans="1:27" s="8" customFormat="1" ht="12" customHeight="1">
      <c r="A89" s="107"/>
      <c r="B89" s="156" t="s">
        <v>255</v>
      </c>
      <c r="C89" s="152"/>
      <c r="D89" s="142"/>
      <c r="E89" s="134"/>
      <c r="F89" s="142"/>
      <c r="G89" s="134"/>
      <c r="H89" s="268"/>
      <c r="I89" s="268"/>
      <c r="J89" s="104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s="8" customFormat="1" ht="11.25" customHeight="1">
      <c r="A90" s="117"/>
      <c r="B90" s="106" t="s">
        <v>256</v>
      </c>
      <c r="C90" s="145"/>
      <c r="D90" s="121"/>
      <c r="E90" s="120"/>
      <c r="F90" s="121"/>
      <c r="G90" s="120"/>
      <c r="H90" s="266"/>
      <c r="I90" s="266"/>
      <c r="J90" s="104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s="8" customFormat="1" ht="14.25" customHeight="1">
      <c r="A91" s="160" t="s">
        <v>340</v>
      </c>
      <c r="B91" s="230" t="s">
        <v>269</v>
      </c>
      <c r="C91" s="256">
        <v>971</v>
      </c>
      <c r="D91" s="128" t="s">
        <v>251</v>
      </c>
      <c r="E91" s="128" t="s">
        <v>252</v>
      </c>
      <c r="F91" s="128" t="s">
        <v>236</v>
      </c>
      <c r="G91" s="128"/>
      <c r="H91" s="184">
        <v>84.2</v>
      </c>
      <c r="I91" s="184">
        <v>66.4</v>
      </c>
      <c r="J91" s="104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s="8" customFormat="1" ht="12.75" customHeight="1">
      <c r="A92" s="105" t="s">
        <v>341</v>
      </c>
      <c r="B92" s="118" t="s">
        <v>143</v>
      </c>
      <c r="C92" s="99">
        <v>971</v>
      </c>
      <c r="D92" s="102" t="s">
        <v>110</v>
      </c>
      <c r="E92" s="103"/>
      <c r="F92" s="101"/>
      <c r="G92" s="122"/>
      <c r="H92" s="265">
        <f>SUM(H93,H101,H104,H108,H111,H114,H118)</f>
        <v>1525</v>
      </c>
      <c r="I92" s="265">
        <f>SUM(I93,I101,I104,I108,I111,I114,I118)</f>
        <v>1503.6000000000001</v>
      </c>
      <c r="J92" s="104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s="8" customFormat="1" ht="12.75" customHeight="1">
      <c r="A93" s="107" t="s">
        <v>342</v>
      </c>
      <c r="B93" s="181" t="s">
        <v>275</v>
      </c>
      <c r="C93" s="113">
        <v>971</v>
      </c>
      <c r="D93" s="109" t="s">
        <v>110</v>
      </c>
      <c r="E93" s="110" t="s">
        <v>175</v>
      </c>
      <c r="F93" s="110"/>
      <c r="G93" s="109"/>
      <c r="H93" s="262">
        <f>SUM(H95)</f>
        <v>600</v>
      </c>
      <c r="I93" s="262">
        <f>SUM(I95)</f>
        <v>586.2</v>
      </c>
      <c r="J93" s="104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s="8" customFormat="1" ht="10.5" customHeight="1">
      <c r="A94" s="105"/>
      <c r="B94" s="155" t="s">
        <v>144</v>
      </c>
      <c r="C94" s="99"/>
      <c r="D94" s="182"/>
      <c r="E94" s="182"/>
      <c r="F94" s="182"/>
      <c r="G94" s="183"/>
      <c r="H94" s="255"/>
      <c r="I94" s="255"/>
      <c r="J94" s="104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s="8" customFormat="1" ht="12.75" customHeight="1" thickBot="1">
      <c r="A95" s="239" t="s">
        <v>343</v>
      </c>
      <c r="B95" s="240" t="s">
        <v>269</v>
      </c>
      <c r="C95" s="241">
        <v>971</v>
      </c>
      <c r="D95" s="261" t="s">
        <v>110</v>
      </c>
      <c r="E95" s="242" t="s">
        <v>175</v>
      </c>
      <c r="F95" s="242" t="s">
        <v>236</v>
      </c>
      <c r="G95" s="261"/>
      <c r="H95" s="270">
        <v>600</v>
      </c>
      <c r="I95" s="270">
        <v>586.2</v>
      </c>
      <c r="J95" s="104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1:27" s="8" customFormat="1" ht="12.75" customHeight="1">
      <c r="A96" s="259"/>
      <c r="B96" s="258"/>
      <c r="C96" s="165"/>
      <c r="D96" s="134"/>
      <c r="E96" s="134"/>
      <c r="F96" s="134"/>
      <c r="G96" s="134"/>
      <c r="H96" s="260"/>
      <c r="I96" s="260"/>
      <c r="J96" s="104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1:27" s="8" customFormat="1" ht="12.75" customHeight="1" thickBot="1">
      <c r="A97" s="259"/>
      <c r="B97" s="258"/>
      <c r="C97" s="165"/>
      <c r="D97" s="134"/>
      <c r="E97" s="134"/>
      <c r="F97" s="134"/>
      <c r="G97" s="134"/>
      <c r="H97" s="260"/>
      <c r="I97" s="260"/>
      <c r="J97" s="104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s="8" customFormat="1" ht="12.75" customHeight="1">
      <c r="A98" s="80" t="s">
        <v>23</v>
      </c>
      <c r="B98" s="81" t="s">
        <v>0</v>
      </c>
      <c r="C98" s="82" t="s">
        <v>99</v>
      </c>
      <c r="D98" s="83" t="s">
        <v>99</v>
      </c>
      <c r="E98" s="82" t="s">
        <v>99</v>
      </c>
      <c r="F98" s="84" t="s">
        <v>99</v>
      </c>
      <c r="G98" s="83"/>
      <c r="H98" s="83" t="s">
        <v>257</v>
      </c>
      <c r="I98" s="83" t="s">
        <v>259</v>
      </c>
      <c r="J98" s="104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1:27" s="8" customFormat="1" ht="12.75" customHeight="1">
      <c r="A99" s="86" t="s">
        <v>24</v>
      </c>
      <c r="B99" s="87"/>
      <c r="C99" s="88" t="s">
        <v>105</v>
      </c>
      <c r="D99" s="89" t="s">
        <v>211</v>
      </c>
      <c r="E99" s="88" t="s">
        <v>114</v>
      </c>
      <c r="F99" s="90" t="s">
        <v>100</v>
      </c>
      <c r="G99" s="89" t="s">
        <v>210</v>
      </c>
      <c r="H99" s="89" t="s">
        <v>258</v>
      </c>
      <c r="I99" s="89" t="s">
        <v>386</v>
      </c>
      <c r="J99" s="104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1:27" s="8" customFormat="1" ht="12.75" customHeight="1" thickBot="1">
      <c r="A100" s="91"/>
      <c r="B100" s="92"/>
      <c r="C100" s="93"/>
      <c r="D100" s="94" t="s">
        <v>212</v>
      </c>
      <c r="E100" s="95" t="s">
        <v>1</v>
      </c>
      <c r="F100" s="96" t="s">
        <v>101</v>
      </c>
      <c r="G100" s="94"/>
      <c r="H100" s="94" t="s">
        <v>295</v>
      </c>
      <c r="I100" s="94" t="s">
        <v>296</v>
      </c>
      <c r="J100" s="104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s="8" customFormat="1" ht="11.25" customHeight="1">
      <c r="A101" s="107" t="s">
        <v>344</v>
      </c>
      <c r="B101" s="140" t="s">
        <v>145</v>
      </c>
      <c r="C101" s="113">
        <v>971</v>
      </c>
      <c r="D101" s="109" t="s">
        <v>110</v>
      </c>
      <c r="E101" s="110" t="s">
        <v>180</v>
      </c>
      <c r="F101" s="110"/>
      <c r="G101" s="109" t="s">
        <v>104</v>
      </c>
      <c r="H101" s="262">
        <f>SUM(H103)</f>
        <v>515</v>
      </c>
      <c r="I101" s="262">
        <f>SUM(I103)</f>
        <v>514.8</v>
      </c>
      <c r="J101" s="177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s="8" customFormat="1" ht="10.5" customHeight="1">
      <c r="A102" s="105"/>
      <c r="B102" s="124" t="s">
        <v>146</v>
      </c>
      <c r="C102" s="99"/>
      <c r="D102" s="182"/>
      <c r="E102" s="182"/>
      <c r="F102" s="182"/>
      <c r="G102" s="183"/>
      <c r="H102" s="255"/>
      <c r="I102" s="255"/>
      <c r="J102" s="177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s="8" customFormat="1" ht="12.75" customHeight="1">
      <c r="A103" s="125" t="s">
        <v>345</v>
      </c>
      <c r="B103" s="252" t="s">
        <v>269</v>
      </c>
      <c r="C103" s="126">
        <v>971</v>
      </c>
      <c r="D103" s="127" t="s">
        <v>110</v>
      </c>
      <c r="E103" s="128" t="s">
        <v>180</v>
      </c>
      <c r="F103" s="128" t="s">
        <v>236</v>
      </c>
      <c r="G103" s="127" t="s">
        <v>104</v>
      </c>
      <c r="H103" s="184">
        <v>515</v>
      </c>
      <c r="I103" s="184">
        <v>514.8</v>
      </c>
      <c r="J103" s="104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8" customFormat="1" ht="12" customHeight="1">
      <c r="A104" s="107" t="s">
        <v>346</v>
      </c>
      <c r="B104" s="155" t="s">
        <v>196</v>
      </c>
      <c r="C104" s="165">
        <v>971</v>
      </c>
      <c r="D104" s="110" t="s">
        <v>110</v>
      </c>
      <c r="E104" s="156" t="s">
        <v>220</v>
      </c>
      <c r="F104" s="251"/>
      <c r="G104" s="85"/>
      <c r="H104" s="271">
        <f>H107</f>
        <v>115.1</v>
      </c>
      <c r="I104" s="271">
        <f>I107</f>
        <v>115</v>
      </c>
      <c r="J104" s="177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s="8" customFormat="1" ht="12" customHeight="1">
      <c r="A105" s="275"/>
      <c r="B105" s="155" t="s">
        <v>197</v>
      </c>
      <c r="C105" s="165"/>
      <c r="D105" s="124"/>
      <c r="E105" s="156"/>
      <c r="F105" s="273"/>
      <c r="G105" s="88"/>
      <c r="H105" s="271"/>
      <c r="I105" s="271"/>
      <c r="J105" s="177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s="8" customFormat="1" ht="12" customHeight="1">
      <c r="A106" s="276"/>
      <c r="B106" s="163" t="s">
        <v>198</v>
      </c>
      <c r="C106" s="165"/>
      <c r="D106" s="124"/>
      <c r="E106" s="106"/>
      <c r="F106" s="274"/>
      <c r="G106" s="118"/>
      <c r="H106" s="272"/>
      <c r="I106" s="272"/>
      <c r="J106" s="177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8" customFormat="1" ht="12" customHeight="1">
      <c r="A107" s="148" t="s">
        <v>347</v>
      </c>
      <c r="B107" s="231" t="s">
        <v>269</v>
      </c>
      <c r="C107" s="126">
        <v>971</v>
      </c>
      <c r="D107" s="128" t="s">
        <v>110</v>
      </c>
      <c r="E107" s="128" t="s">
        <v>220</v>
      </c>
      <c r="F107" s="121" t="s">
        <v>236</v>
      </c>
      <c r="G107" s="120"/>
      <c r="H107" s="184">
        <v>115.1</v>
      </c>
      <c r="I107" s="184">
        <v>115</v>
      </c>
      <c r="J107" s="177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8" customFormat="1" ht="12" customHeight="1">
      <c r="A108" s="107" t="s">
        <v>348</v>
      </c>
      <c r="B108" s="155" t="s">
        <v>227</v>
      </c>
      <c r="C108" s="124">
        <v>971</v>
      </c>
      <c r="D108" s="109" t="s">
        <v>110</v>
      </c>
      <c r="E108" s="110" t="s">
        <v>229</v>
      </c>
      <c r="F108" s="110"/>
      <c r="G108" s="109"/>
      <c r="H108" s="265">
        <f>SUM(H110)</f>
        <v>8</v>
      </c>
      <c r="I108" s="265">
        <f>SUM(I110)</f>
        <v>8</v>
      </c>
      <c r="J108" s="177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8" customFormat="1" ht="9.75" customHeight="1">
      <c r="A109" s="107"/>
      <c r="B109" s="155" t="s">
        <v>228</v>
      </c>
      <c r="C109" s="124"/>
      <c r="D109" s="109"/>
      <c r="E109" s="110"/>
      <c r="F109" s="110"/>
      <c r="G109" s="109"/>
      <c r="H109" s="265"/>
      <c r="I109" s="265"/>
      <c r="J109" s="177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8" customFormat="1" ht="12" customHeight="1">
      <c r="A110" s="125" t="s">
        <v>349</v>
      </c>
      <c r="B110" s="231" t="s">
        <v>269</v>
      </c>
      <c r="C110" s="126">
        <v>971</v>
      </c>
      <c r="D110" s="127" t="s">
        <v>110</v>
      </c>
      <c r="E110" s="128" t="s">
        <v>229</v>
      </c>
      <c r="F110" s="128" t="s">
        <v>236</v>
      </c>
      <c r="G110" s="176"/>
      <c r="H110" s="184">
        <v>8</v>
      </c>
      <c r="I110" s="184">
        <v>8</v>
      </c>
      <c r="J110" s="104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246" customFormat="1" ht="12" customHeight="1">
      <c r="A111" s="112" t="s">
        <v>350</v>
      </c>
      <c r="B111" s="151" t="s">
        <v>227</v>
      </c>
      <c r="C111" s="113">
        <v>971</v>
      </c>
      <c r="D111" s="115" t="s">
        <v>110</v>
      </c>
      <c r="E111" s="115" t="s">
        <v>352</v>
      </c>
      <c r="F111" s="115"/>
      <c r="G111" s="115"/>
      <c r="H111" s="262">
        <f>SUM(H113)</f>
        <v>65.9</v>
      </c>
      <c r="I111" s="262">
        <f>SUM(I113)</f>
        <v>60.9</v>
      </c>
      <c r="J111" s="104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</row>
    <row r="112" spans="1:27" s="246" customFormat="1" ht="12" customHeight="1">
      <c r="A112" s="105"/>
      <c r="B112" s="163" t="s">
        <v>351</v>
      </c>
      <c r="C112" s="99"/>
      <c r="D112" s="101"/>
      <c r="E112" s="101"/>
      <c r="F112" s="101"/>
      <c r="G112" s="101"/>
      <c r="H112" s="255"/>
      <c r="I112" s="255"/>
      <c r="J112" s="104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</row>
    <row r="113" spans="1:27" s="8" customFormat="1" ht="12" customHeight="1">
      <c r="A113" s="125" t="s">
        <v>353</v>
      </c>
      <c r="B113" s="231" t="s">
        <v>269</v>
      </c>
      <c r="C113" s="126">
        <v>971</v>
      </c>
      <c r="D113" s="127" t="s">
        <v>110</v>
      </c>
      <c r="E113" s="128" t="s">
        <v>352</v>
      </c>
      <c r="F113" s="128" t="s">
        <v>236</v>
      </c>
      <c r="G113" s="127"/>
      <c r="H113" s="184">
        <v>65.9</v>
      </c>
      <c r="I113" s="184">
        <v>60.9</v>
      </c>
      <c r="J113" s="104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8" customFormat="1" ht="12" customHeight="1">
      <c r="A114" s="107" t="s">
        <v>354</v>
      </c>
      <c r="B114" s="155" t="s">
        <v>193</v>
      </c>
      <c r="C114" s="124">
        <v>971</v>
      </c>
      <c r="D114" s="109" t="s">
        <v>110</v>
      </c>
      <c r="E114" s="110" t="s">
        <v>192</v>
      </c>
      <c r="F114" s="110"/>
      <c r="G114" s="109"/>
      <c r="H114" s="265">
        <f>SUM(H117)</f>
        <v>175</v>
      </c>
      <c r="I114" s="265">
        <f>SUM(I117)</f>
        <v>172.8</v>
      </c>
      <c r="J114" s="177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8" customFormat="1" ht="11.25" customHeight="1">
      <c r="A115" s="107"/>
      <c r="B115" s="155" t="s">
        <v>195</v>
      </c>
      <c r="C115" s="124"/>
      <c r="D115" s="109"/>
      <c r="E115" s="110"/>
      <c r="F115" s="110"/>
      <c r="G115" s="109"/>
      <c r="H115" s="265"/>
      <c r="I115" s="265"/>
      <c r="J115" s="177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8" customFormat="1" ht="11.25" customHeight="1">
      <c r="A116" s="105"/>
      <c r="B116" s="155" t="s">
        <v>194</v>
      </c>
      <c r="C116" s="99"/>
      <c r="D116" s="182"/>
      <c r="E116" s="182"/>
      <c r="F116" s="182"/>
      <c r="G116" s="183"/>
      <c r="H116" s="255"/>
      <c r="I116" s="255"/>
      <c r="J116" s="177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8" customFormat="1" ht="12" customHeight="1">
      <c r="A117" s="125" t="s">
        <v>355</v>
      </c>
      <c r="B117" s="231" t="s">
        <v>269</v>
      </c>
      <c r="C117" s="126">
        <v>971</v>
      </c>
      <c r="D117" s="127" t="s">
        <v>110</v>
      </c>
      <c r="E117" s="128" t="s">
        <v>192</v>
      </c>
      <c r="F117" s="121" t="s">
        <v>236</v>
      </c>
      <c r="G117" s="120"/>
      <c r="H117" s="184">
        <v>175</v>
      </c>
      <c r="I117" s="184">
        <v>172.8</v>
      </c>
      <c r="J117" s="104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246" customFormat="1" ht="12" customHeight="1">
      <c r="A118" s="112" t="s">
        <v>356</v>
      </c>
      <c r="B118" s="151" t="s">
        <v>358</v>
      </c>
      <c r="C118" s="113">
        <v>971</v>
      </c>
      <c r="D118" s="114" t="s">
        <v>110</v>
      </c>
      <c r="E118" s="116" t="s">
        <v>361</v>
      </c>
      <c r="F118" s="115"/>
      <c r="G118" s="114"/>
      <c r="H118" s="262">
        <f>SUM(H121)</f>
        <v>46</v>
      </c>
      <c r="I118" s="262">
        <f>SUM(I121)</f>
        <v>45.9</v>
      </c>
      <c r="J118" s="104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</row>
    <row r="119" spans="1:27" s="246" customFormat="1" ht="12" customHeight="1">
      <c r="A119" s="107"/>
      <c r="B119" s="85" t="s">
        <v>359</v>
      </c>
      <c r="C119" s="124"/>
      <c r="D119" s="109"/>
      <c r="E119" s="111"/>
      <c r="F119" s="110"/>
      <c r="G119" s="109"/>
      <c r="H119" s="265"/>
      <c r="I119" s="265"/>
      <c r="J119" s="104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</row>
    <row r="120" spans="1:27" s="246" customFormat="1" ht="12" customHeight="1">
      <c r="A120" s="105"/>
      <c r="B120" s="98" t="s">
        <v>360</v>
      </c>
      <c r="C120" s="99"/>
      <c r="D120" s="102"/>
      <c r="E120" s="103"/>
      <c r="F120" s="101"/>
      <c r="G120" s="102"/>
      <c r="H120" s="255"/>
      <c r="I120" s="255"/>
      <c r="J120" s="104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</row>
    <row r="121" spans="1:27" s="8" customFormat="1" ht="12" customHeight="1">
      <c r="A121" s="117" t="s">
        <v>357</v>
      </c>
      <c r="B121" s="231" t="s">
        <v>269</v>
      </c>
      <c r="C121" s="145">
        <v>971</v>
      </c>
      <c r="D121" s="120" t="s">
        <v>110</v>
      </c>
      <c r="E121" s="122" t="s">
        <v>361</v>
      </c>
      <c r="F121" s="121" t="s">
        <v>236</v>
      </c>
      <c r="G121" s="120"/>
      <c r="H121" s="266">
        <v>46</v>
      </c>
      <c r="I121" s="266">
        <v>45.9</v>
      </c>
      <c r="J121" s="104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s="8" customFormat="1" ht="12.75" customHeight="1">
      <c r="A122" s="105" t="s">
        <v>156</v>
      </c>
      <c r="B122" s="118" t="s">
        <v>190</v>
      </c>
      <c r="C122" s="99">
        <v>971</v>
      </c>
      <c r="D122" s="102" t="s">
        <v>111</v>
      </c>
      <c r="E122" s="103"/>
      <c r="F122" s="101"/>
      <c r="G122" s="145"/>
      <c r="H122" s="255">
        <f>SUM(H123)</f>
        <v>3509.4</v>
      </c>
      <c r="I122" s="255">
        <f>SUM(I123)</f>
        <v>3498</v>
      </c>
      <c r="J122" s="177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s="8" customFormat="1" ht="12" customHeight="1">
      <c r="A123" s="148" t="s">
        <v>157</v>
      </c>
      <c r="B123" s="185" t="s">
        <v>148</v>
      </c>
      <c r="C123" s="174">
        <v>971</v>
      </c>
      <c r="D123" s="147" t="s">
        <v>112</v>
      </c>
      <c r="E123" s="103"/>
      <c r="F123" s="101"/>
      <c r="G123" s="145"/>
      <c r="H123" s="263">
        <f>SUM(H124)</f>
        <v>3509.4</v>
      </c>
      <c r="I123" s="263">
        <f>SUM(I124)</f>
        <v>3498</v>
      </c>
      <c r="J123" s="177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s="8" customFormat="1" ht="12" customHeight="1">
      <c r="A124" s="139" t="s">
        <v>159</v>
      </c>
      <c r="B124" s="155" t="s">
        <v>150</v>
      </c>
      <c r="C124" s="124">
        <v>971</v>
      </c>
      <c r="D124" s="109" t="s">
        <v>112</v>
      </c>
      <c r="E124" s="110" t="s">
        <v>224</v>
      </c>
      <c r="F124" s="110"/>
      <c r="G124" s="109"/>
      <c r="H124" s="265">
        <f>SUM(H126)</f>
        <v>3509.4</v>
      </c>
      <c r="I124" s="265">
        <f>SUM(I126)</f>
        <v>3498</v>
      </c>
      <c r="J124" s="177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s="8" customFormat="1" ht="11.25" customHeight="1">
      <c r="A125" s="160"/>
      <c r="B125" s="163" t="s">
        <v>151</v>
      </c>
      <c r="C125" s="99"/>
      <c r="D125" s="186"/>
      <c r="E125" s="182"/>
      <c r="F125" s="182"/>
      <c r="G125" s="183"/>
      <c r="H125" s="255"/>
      <c r="I125" s="255"/>
      <c r="J125" s="177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s="8" customFormat="1" ht="12.75" customHeight="1">
      <c r="A126" s="125" t="s">
        <v>362</v>
      </c>
      <c r="B126" s="231" t="s">
        <v>269</v>
      </c>
      <c r="C126" s="126">
        <v>971</v>
      </c>
      <c r="D126" s="146" t="s">
        <v>112</v>
      </c>
      <c r="E126" s="128" t="s">
        <v>224</v>
      </c>
      <c r="F126" s="128" t="s">
        <v>236</v>
      </c>
      <c r="G126" s="176" t="s">
        <v>104</v>
      </c>
      <c r="H126" s="184">
        <v>3509.4</v>
      </c>
      <c r="I126" s="184">
        <v>3498</v>
      </c>
      <c r="J126" s="104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s="8" customFormat="1" ht="13.5" customHeight="1">
      <c r="A127" s="105" t="s">
        <v>203</v>
      </c>
      <c r="B127" s="118" t="s">
        <v>45</v>
      </c>
      <c r="C127" s="99">
        <v>971</v>
      </c>
      <c r="D127" s="102">
        <v>1000</v>
      </c>
      <c r="E127" s="103"/>
      <c r="F127" s="101"/>
      <c r="G127" s="102"/>
      <c r="H127" s="265">
        <f>SUM(H128,H132)</f>
        <v>10092.8</v>
      </c>
      <c r="I127" s="265">
        <f>SUM(I128,I132)</f>
        <v>9970.8</v>
      </c>
      <c r="J127" s="104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s="8" customFormat="1" ht="13.5" customHeight="1">
      <c r="A128" s="105" t="s">
        <v>204</v>
      </c>
      <c r="B128" s="149" t="s">
        <v>214</v>
      </c>
      <c r="C128" s="174">
        <v>971</v>
      </c>
      <c r="D128" s="102" t="s">
        <v>213</v>
      </c>
      <c r="E128" s="103"/>
      <c r="F128" s="101"/>
      <c r="G128" s="102"/>
      <c r="H128" s="262">
        <f>SUM(H129)</f>
        <v>374.9</v>
      </c>
      <c r="I128" s="262">
        <f>SUM(I129)</f>
        <v>374.9</v>
      </c>
      <c r="J128" s="104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s="8" customFormat="1" ht="11.25" customHeight="1">
      <c r="A129" s="139" t="s">
        <v>363</v>
      </c>
      <c r="B129" s="155" t="s">
        <v>217</v>
      </c>
      <c r="C129" s="124">
        <v>971</v>
      </c>
      <c r="D129" s="109" t="s">
        <v>213</v>
      </c>
      <c r="E129" s="115" t="s">
        <v>216</v>
      </c>
      <c r="F129" s="110"/>
      <c r="G129" s="109"/>
      <c r="H129" s="262">
        <f>SUM(H131)</f>
        <v>374.9</v>
      </c>
      <c r="I129" s="262">
        <f>SUM(I131)</f>
        <v>374.9</v>
      </c>
      <c r="J129" s="104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s="8" customFormat="1" ht="11.25" customHeight="1">
      <c r="A130" s="160"/>
      <c r="B130" s="163" t="s">
        <v>215</v>
      </c>
      <c r="C130" s="99"/>
      <c r="D130" s="186"/>
      <c r="E130" s="182"/>
      <c r="F130" s="182"/>
      <c r="G130" s="183"/>
      <c r="H130" s="255"/>
      <c r="I130" s="255"/>
      <c r="J130" s="104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s="8" customFormat="1" ht="12.75" customHeight="1">
      <c r="A131" s="160" t="s">
        <v>364</v>
      </c>
      <c r="B131" s="166" t="s">
        <v>276</v>
      </c>
      <c r="C131" s="145">
        <v>971</v>
      </c>
      <c r="D131" s="173">
        <v>1003</v>
      </c>
      <c r="E131" s="121" t="s">
        <v>216</v>
      </c>
      <c r="F131" s="128" t="s">
        <v>277</v>
      </c>
      <c r="G131" s="170"/>
      <c r="H131" s="184">
        <v>374.9</v>
      </c>
      <c r="I131" s="184">
        <v>374.9</v>
      </c>
      <c r="J131" s="104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s="8" customFormat="1" ht="12.75" customHeight="1">
      <c r="A132" s="105" t="s">
        <v>244</v>
      </c>
      <c r="B132" s="167" t="s">
        <v>158</v>
      </c>
      <c r="C132" s="174">
        <v>971</v>
      </c>
      <c r="D132" s="102">
        <v>1004</v>
      </c>
      <c r="E132" s="101"/>
      <c r="F132" s="101"/>
      <c r="G132" s="130"/>
      <c r="H132" s="263">
        <f>SUM(H133,H138,H142)</f>
        <v>9717.9</v>
      </c>
      <c r="I132" s="263">
        <f>SUM(I133,I138,I142)</f>
        <v>9595.9</v>
      </c>
      <c r="J132" s="104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s="8" customFormat="1" ht="12.75" customHeight="1">
      <c r="A133" s="112" t="s">
        <v>365</v>
      </c>
      <c r="B133" s="151" t="s">
        <v>278</v>
      </c>
      <c r="C133" s="113">
        <v>971</v>
      </c>
      <c r="D133" s="115" t="s">
        <v>160</v>
      </c>
      <c r="E133" s="115" t="s">
        <v>379</v>
      </c>
      <c r="F133" s="115"/>
      <c r="G133" s="115"/>
      <c r="H133" s="262">
        <f>SUM(H135,H137)</f>
        <v>2419.4</v>
      </c>
      <c r="I133" s="262">
        <f>SUM(I135,I137)</f>
        <v>2419.4</v>
      </c>
      <c r="J133" s="104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s="8" customFormat="1" ht="11.25" customHeight="1">
      <c r="A134" s="105"/>
      <c r="B134" s="163" t="s">
        <v>279</v>
      </c>
      <c r="C134" s="99"/>
      <c r="D134" s="101"/>
      <c r="E134" s="101"/>
      <c r="F134" s="101"/>
      <c r="G134" s="101"/>
      <c r="H134" s="255"/>
      <c r="I134" s="255"/>
      <c r="J134" s="104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1:27" s="8" customFormat="1" ht="12" customHeight="1">
      <c r="A135" s="141" t="s">
        <v>366</v>
      </c>
      <c r="B135" s="232" t="s">
        <v>264</v>
      </c>
      <c r="C135" s="187">
        <v>971</v>
      </c>
      <c r="D135" s="134" t="s">
        <v>160</v>
      </c>
      <c r="E135" s="142" t="s">
        <v>379</v>
      </c>
      <c r="F135" s="134" t="s">
        <v>235</v>
      </c>
      <c r="G135" s="136"/>
      <c r="H135" s="268">
        <v>2266.4</v>
      </c>
      <c r="I135" s="268">
        <v>2266.4</v>
      </c>
      <c r="J135" s="104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1:27" s="8" customFormat="1" ht="11.25" customHeight="1">
      <c r="A136" s="160"/>
      <c r="B136" s="161" t="s">
        <v>265</v>
      </c>
      <c r="C136" s="162"/>
      <c r="D136" s="120"/>
      <c r="E136" s="121"/>
      <c r="F136" s="120"/>
      <c r="G136" s="122"/>
      <c r="H136" s="266"/>
      <c r="I136" s="266"/>
      <c r="J136" s="104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1:27" s="8" customFormat="1" ht="11.25" customHeight="1">
      <c r="A137" s="160" t="s">
        <v>367</v>
      </c>
      <c r="B137" s="230" t="s">
        <v>269</v>
      </c>
      <c r="C137" s="233">
        <v>971</v>
      </c>
      <c r="D137" s="127" t="s">
        <v>160</v>
      </c>
      <c r="E137" s="128" t="s">
        <v>379</v>
      </c>
      <c r="F137" s="127" t="s">
        <v>236</v>
      </c>
      <c r="G137" s="127"/>
      <c r="H137" s="184">
        <v>153</v>
      </c>
      <c r="I137" s="184">
        <v>153</v>
      </c>
      <c r="J137" s="104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1:27" s="8" customFormat="1" ht="12.75" customHeight="1">
      <c r="A138" s="112" t="s">
        <v>368</v>
      </c>
      <c r="B138" s="151" t="s">
        <v>280</v>
      </c>
      <c r="C138" s="113">
        <v>971</v>
      </c>
      <c r="D138" s="115" t="s">
        <v>160</v>
      </c>
      <c r="E138" s="115" t="s">
        <v>380</v>
      </c>
      <c r="F138" s="115"/>
      <c r="G138" s="115"/>
      <c r="H138" s="262">
        <f>SUM(H140)</f>
        <v>6655.5</v>
      </c>
      <c r="I138" s="262">
        <f>SUM(I140)</f>
        <v>6533.5</v>
      </c>
      <c r="J138" s="104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1:27" s="8" customFormat="1" ht="12.75" customHeight="1">
      <c r="A139" s="105"/>
      <c r="B139" s="163" t="s">
        <v>281</v>
      </c>
      <c r="C139" s="99"/>
      <c r="D139" s="101"/>
      <c r="E139" s="101"/>
      <c r="F139" s="101"/>
      <c r="G139" s="101"/>
      <c r="H139" s="255"/>
      <c r="I139" s="255"/>
      <c r="J139" s="104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1:27" s="8" customFormat="1" ht="12.75" customHeight="1">
      <c r="A140" s="141" t="s">
        <v>369</v>
      </c>
      <c r="B140" s="234" t="s">
        <v>282</v>
      </c>
      <c r="C140" s="187">
        <v>971</v>
      </c>
      <c r="D140" s="134" t="s">
        <v>160</v>
      </c>
      <c r="E140" s="142" t="s">
        <v>380</v>
      </c>
      <c r="F140" s="134" t="s">
        <v>284</v>
      </c>
      <c r="G140" s="136"/>
      <c r="H140" s="268">
        <v>6655.5</v>
      </c>
      <c r="I140" s="268">
        <v>6533.5</v>
      </c>
      <c r="J140" s="104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1:27" s="8" customFormat="1" ht="12.75" customHeight="1">
      <c r="A141" s="160"/>
      <c r="B141" s="216" t="s">
        <v>283</v>
      </c>
      <c r="C141" s="162"/>
      <c r="D141" s="120"/>
      <c r="E141" s="121"/>
      <c r="F141" s="120"/>
      <c r="G141" s="122"/>
      <c r="H141" s="266"/>
      <c r="I141" s="266"/>
      <c r="J141" s="104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1:27" s="8" customFormat="1" ht="12.75" customHeight="1">
      <c r="A142" s="112" t="s">
        <v>370</v>
      </c>
      <c r="B142" s="151" t="s">
        <v>285</v>
      </c>
      <c r="C142" s="113">
        <v>971</v>
      </c>
      <c r="D142" s="115" t="s">
        <v>160</v>
      </c>
      <c r="E142" s="115" t="s">
        <v>381</v>
      </c>
      <c r="F142" s="115"/>
      <c r="G142" s="115"/>
      <c r="H142" s="262">
        <f>SUM(H144)</f>
        <v>643</v>
      </c>
      <c r="I142" s="262">
        <v>643</v>
      </c>
      <c r="J142" s="104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1:27" s="8" customFormat="1" ht="12.75" customHeight="1">
      <c r="A143" s="105"/>
      <c r="B143" s="163" t="s">
        <v>286</v>
      </c>
      <c r="C143" s="99"/>
      <c r="D143" s="101"/>
      <c r="E143" s="101"/>
      <c r="F143" s="101"/>
      <c r="G143" s="101"/>
      <c r="H143" s="255"/>
      <c r="I143" s="255"/>
      <c r="J143" s="104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s="8" customFormat="1" ht="12.75" customHeight="1">
      <c r="A144" s="153" t="s">
        <v>371</v>
      </c>
      <c r="B144" s="230" t="s">
        <v>383</v>
      </c>
      <c r="C144" s="233">
        <v>971</v>
      </c>
      <c r="D144" s="127" t="s">
        <v>160</v>
      </c>
      <c r="E144" s="128" t="s">
        <v>381</v>
      </c>
      <c r="F144" s="127" t="s">
        <v>382</v>
      </c>
      <c r="G144" s="146"/>
      <c r="H144" s="184">
        <v>643</v>
      </c>
      <c r="I144" s="184">
        <v>643</v>
      </c>
      <c r="J144" s="104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 s="8" customFormat="1" ht="12.75" customHeight="1">
      <c r="A145" s="107" t="s">
        <v>245</v>
      </c>
      <c r="B145" s="118" t="s">
        <v>199</v>
      </c>
      <c r="C145" s="99">
        <v>971</v>
      </c>
      <c r="D145" s="102" t="s">
        <v>200</v>
      </c>
      <c r="E145" s="103"/>
      <c r="F145" s="101"/>
      <c r="G145" s="145"/>
      <c r="H145" s="263">
        <f>SUM(H146)</f>
        <v>235</v>
      </c>
      <c r="I145" s="263">
        <f>SUM(I146)</f>
        <v>222</v>
      </c>
      <c r="J145" s="133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7" s="8" customFormat="1" ht="12.75" customHeight="1">
      <c r="A146" s="148" t="s">
        <v>246</v>
      </c>
      <c r="B146" s="167" t="s">
        <v>201</v>
      </c>
      <c r="C146" s="174">
        <v>971</v>
      </c>
      <c r="D146" s="102" t="s">
        <v>202</v>
      </c>
      <c r="E146" s="103"/>
      <c r="F146" s="101"/>
      <c r="G146" s="145"/>
      <c r="H146" s="255">
        <f>SUM(H147)</f>
        <v>235</v>
      </c>
      <c r="I146" s="255">
        <f>SUM(I147)</f>
        <v>222</v>
      </c>
      <c r="J146" s="133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1:27" s="8" customFormat="1" ht="12.75" customHeight="1">
      <c r="A147" s="139" t="s">
        <v>247</v>
      </c>
      <c r="B147" s="151" t="s">
        <v>154</v>
      </c>
      <c r="C147" s="113">
        <v>971</v>
      </c>
      <c r="D147" s="114" t="s">
        <v>202</v>
      </c>
      <c r="E147" s="115" t="s">
        <v>225</v>
      </c>
      <c r="F147" s="110"/>
      <c r="G147" s="109"/>
      <c r="H147" s="262">
        <f>SUM(H149)</f>
        <v>235</v>
      </c>
      <c r="I147" s="262">
        <f>SUM(I149)</f>
        <v>222</v>
      </c>
      <c r="J147" s="133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1:27" s="8" customFormat="1" ht="12" customHeight="1">
      <c r="A148" s="157"/>
      <c r="B148" s="163" t="s">
        <v>155</v>
      </c>
      <c r="C148" s="99"/>
      <c r="D148" s="182"/>
      <c r="E148" s="182"/>
      <c r="F148" s="182"/>
      <c r="G148" s="183"/>
      <c r="H148" s="255"/>
      <c r="I148" s="255"/>
      <c r="J148" s="133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1:27" s="8" customFormat="1" ht="12.75" customHeight="1">
      <c r="A149" s="125" t="s">
        <v>372</v>
      </c>
      <c r="B149" s="231" t="s">
        <v>269</v>
      </c>
      <c r="C149" s="126">
        <v>971</v>
      </c>
      <c r="D149" s="120" t="s">
        <v>202</v>
      </c>
      <c r="E149" s="128" t="s">
        <v>225</v>
      </c>
      <c r="F149" s="128" t="s">
        <v>236</v>
      </c>
      <c r="G149" s="120"/>
      <c r="H149" s="184">
        <v>235</v>
      </c>
      <c r="I149" s="184">
        <v>222</v>
      </c>
      <c r="J149" s="104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1:27" s="8" customFormat="1" ht="12.75" customHeight="1">
      <c r="A150" s="105" t="s">
        <v>373</v>
      </c>
      <c r="B150" s="118" t="s">
        <v>206</v>
      </c>
      <c r="C150" s="99">
        <v>971</v>
      </c>
      <c r="D150" s="102" t="s">
        <v>205</v>
      </c>
      <c r="E150" s="103"/>
      <c r="F150" s="101"/>
      <c r="G150" s="145"/>
      <c r="H150" s="255">
        <f>SUM(H151)</f>
        <v>1050</v>
      </c>
      <c r="I150" s="255">
        <f>SUM(I151)</f>
        <v>1022</v>
      </c>
      <c r="J150" s="133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1:27" s="8" customFormat="1" ht="12.75" customHeight="1">
      <c r="A151" s="105" t="s">
        <v>374</v>
      </c>
      <c r="B151" s="118" t="s">
        <v>152</v>
      </c>
      <c r="C151" s="99">
        <v>971</v>
      </c>
      <c r="D151" s="102" t="s">
        <v>207</v>
      </c>
      <c r="E151" s="103"/>
      <c r="F151" s="101"/>
      <c r="G151" s="145"/>
      <c r="H151" s="255">
        <f>SUM(H152,H155)</f>
        <v>1050</v>
      </c>
      <c r="I151" s="255">
        <f>SUM(I152,I155)</f>
        <v>1022</v>
      </c>
      <c r="J151" s="133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1:27" s="8" customFormat="1" ht="12.75" customHeight="1">
      <c r="A152" s="107" t="s">
        <v>375</v>
      </c>
      <c r="B152" s="155" t="s">
        <v>287</v>
      </c>
      <c r="C152" s="124">
        <v>971</v>
      </c>
      <c r="D152" s="109" t="s">
        <v>207</v>
      </c>
      <c r="E152" s="110" t="s">
        <v>181</v>
      </c>
      <c r="F152" s="110"/>
      <c r="G152" s="109"/>
      <c r="H152" s="265">
        <f>SUM(H154)</f>
        <v>833</v>
      </c>
      <c r="I152" s="265">
        <f>SUM(I154)</f>
        <v>805.7</v>
      </c>
      <c r="J152" s="133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1:27" s="8" customFormat="1" ht="11.25" customHeight="1">
      <c r="A153" s="189"/>
      <c r="B153" s="163" t="s">
        <v>234</v>
      </c>
      <c r="C153" s="99"/>
      <c r="D153" s="182"/>
      <c r="E153" s="182"/>
      <c r="F153" s="182"/>
      <c r="G153" s="183"/>
      <c r="H153" s="255"/>
      <c r="I153" s="255"/>
      <c r="J153" s="133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1:27" s="8" customFormat="1" ht="12.75" customHeight="1">
      <c r="A154" s="125" t="s">
        <v>376</v>
      </c>
      <c r="B154" s="231" t="s">
        <v>269</v>
      </c>
      <c r="C154" s="126">
        <v>971</v>
      </c>
      <c r="D154" s="146" t="s">
        <v>207</v>
      </c>
      <c r="E154" s="128" t="s">
        <v>181</v>
      </c>
      <c r="F154" s="128" t="s">
        <v>236</v>
      </c>
      <c r="G154" s="176"/>
      <c r="H154" s="184">
        <v>833</v>
      </c>
      <c r="I154" s="184">
        <v>805.7</v>
      </c>
      <c r="J154" s="104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s="8" customFormat="1" ht="12.75" customHeight="1">
      <c r="A155" s="107" t="s">
        <v>377</v>
      </c>
      <c r="B155" s="155" t="s">
        <v>232</v>
      </c>
      <c r="C155" s="124">
        <v>971</v>
      </c>
      <c r="D155" s="109" t="s">
        <v>207</v>
      </c>
      <c r="E155" s="110" t="s">
        <v>182</v>
      </c>
      <c r="F155" s="110"/>
      <c r="G155" s="109"/>
      <c r="H155" s="265">
        <f>SUM(H157)</f>
        <v>217</v>
      </c>
      <c r="I155" s="265">
        <f>SUM(I157)</f>
        <v>216.3</v>
      </c>
      <c r="J155" s="133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1:27" s="8" customFormat="1" ht="10.5" customHeight="1">
      <c r="A156" s="189"/>
      <c r="B156" s="163" t="s">
        <v>233</v>
      </c>
      <c r="C156" s="99"/>
      <c r="D156" s="182"/>
      <c r="E156" s="182"/>
      <c r="F156" s="182"/>
      <c r="G156" s="183"/>
      <c r="H156" s="255"/>
      <c r="I156" s="255"/>
      <c r="J156" s="133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1:27" s="8" customFormat="1" ht="12.75" customHeight="1">
      <c r="A157" s="125" t="s">
        <v>378</v>
      </c>
      <c r="B157" s="231" t="s">
        <v>269</v>
      </c>
      <c r="C157" s="126">
        <v>971</v>
      </c>
      <c r="D157" s="146" t="s">
        <v>207</v>
      </c>
      <c r="E157" s="135" t="s">
        <v>182</v>
      </c>
      <c r="F157" s="128" t="s">
        <v>236</v>
      </c>
      <c r="G157" s="176"/>
      <c r="H157" s="184">
        <v>217</v>
      </c>
      <c r="I157" s="184">
        <v>216.3</v>
      </c>
      <c r="J157" s="104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1:27" s="8" customFormat="1" ht="14.25" customHeight="1" thickBot="1">
      <c r="A158" s="191"/>
      <c r="B158" s="164"/>
      <c r="C158" s="152"/>
      <c r="D158" s="134"/>
      <c r="E158" s="135"/>
      <c r="F158" s="134"/>
      <c r="G158" s="136"/>
      <c r="H158" s="172"/>
      <c r="I158" s="172"/>
      <c r="J158" s="190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ht="21" customHeight="1" thickBot="1">
      <c r="A159" s="192"/>
      <c r="B159" s="193" t="s">
        <v>21</v>
      </c>
      <c r="C159" s="194"/>
      <c r="D159" s="195"/>
      <c r="E159" s="196"/>
      <c r="F159" s="197"/>
      <c r="G159" s="198"/>
      <c r="H159" s="199">
        <f>SUM(H14,H19,H38,H54,H57,H63,H68,H85,H122,H127,H145,H150)</f>
        <v>103340</v>
      </c>
      <c r="I159" s="199">
        <f>SUM(I13,I37,I57,I63,I68,I85,I122,I127,I145,I150)</f>
        <v>91850.40000000001</v>
      </c>
      <c r="J159" s="104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</row>
    <row r="160" spans="1:27" ht="15" customHeight="1">
      <c r="A160" s="200"/>
      <c r="B160" s="201"/>
      <c r="C160" s="85"/>
      <c r="D160" s="202"/>
      <c r="E160" s="85"/>
      <c r="F160" s="203"/>
      <c r="G160" s="85"/>
      <c r="H160" s="85"/>
      <c r="I160" s="85"/>
      <c r="J160" s="85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</row>
    <row r="161" spans="1:27" ht="15" customHeight="1">
      <c r="A161" s="281" t="s">
        <v>391</v>
      </c>
      <c r="B161" s="282"/>
      <c r="C161" s="282"/>
      <c r="D161" s="282"/>
      <c r="E161" s="282"/>
      <c r="F161" s="282"/>
      <c r="G161" s="282"/>
      <c r="H161" s="282"/>
      <c r="I161" s="282"/>
      <c r="J161" s="108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ht="15" customHeight="1">
      <c r="A162" s="279" t="s">
        <v>384</v>
      </c>
      <c r="B162" s="280"/>
      <c r="C162" s="280"/>
      <c r="D162" s="280"/>
      <c r="E162" s="280"/>
      <c r="F162" s="280"/>
      <c r="G162" s="280"/>
      <c r="H162" s="280"/>
      <c r="I162" s="280"/>
      <c r="J162" s="108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</row>
    <row r="163" spans="1:27" ht="15" customHeight="1">
      <c r="A163" s="281" t="s">
        <v>390</v>
      </c>
      <c r="B163" s="282"/>
      <c r="C163" s="282"/>
      <c r="D163" s="282"/>
      <c r="E163" s="282"/>
      <c r="F163" s="282"/>
      <c r="G163" s="282"/>
      <c r="H163" s="282"/>
      <c r="I163" s="282"/>
      <c r="J163" s="108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</row>
    <row r="164" spans="1:27" ht="15" customHeight="1">
      <c r="A164" s="200"/>
      <c r="B164" s="3"/>
      <c r="C164" s="3"/>
      <c r="D164" s="3"/>
      <c r="E164" s="3"/>
      <c r="F164" s="3"/>
      <c r="G164" s="3"/>
      <c r="H164" s="3"/>
      <c r="I164" s="3"/>
      <c r="J164" s="108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</row>
    <row r="165" spans="1:27" ht="15" customHeight="1">
      <c r="A165" s="200"/>
      <c r="B165" s="3"/>
      <c r="C165" s="3"/>
      <c r="D165" s="3"/>
      <c r="E165" s="3"/>
      <c r="F165" s="3"/>
      <c r="G165" s="3"/>
      <c r="H165" s="3"/>
      <c r="I165" s="3"/>
      <c r="J165" s="108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 ht="15" customHeight="1">
      <c r="A166" s="200"/>
      <c r="B166" s="291" t="s">
        <v>385</v>
      </c>
      <c r="C166" s="291"/>
      <c r="D166" s="291"/>
      <c r="E166" s="291"/>
      <c r="F166" s="291"/>
      <c r="G166" s="3"/>
      <c r="H166" s="3"/>
      <c r="I166" s="3"/>
      <c r="J166" s="108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</row>
    <row r="167" spans="1:27" ht="15" customHeight="1">
      <c r="A167" s="200"/>
      <c r="B167" s="238"/>
      <c r="C167" s="108"/>
      <c r="D167" s="108"/>
      <c r="E167" s="108"/>
      <c r="F167" s="108"/>
      <c r="G167" s="108"/>
      <c r="H167" s="108"/>
      <c r="I167" s="108"/>
      <c r="J167" s="108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</row>
    <row r="168" spans="1:27" ht="13.5" customHeight="1">
      <c r="A168" s="200"/>
      <c r="B168" s="204"/>
      <c r="C168" s="204"/>
      <c r="D168" s="204"/>
      <c r="E168" s="204"/>
      <c r="F168" s="204"/>
      <c r="G168" s="204"/>
      <c r="H168" s="204"/>
      <c r="I168" s="204"/>
      <c r="J168" s="204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</row>
    <row r="169" spans="1:27" ht="14.25" customHeight="1">
      <c r="A169" s="70"/>
      <c r="B169" s="71"/>
      <c r="C169" s="71"/>
      <c r="D169" s="71"/>
      <c r="E169" s="71"/>
      <c r="F169" s="71"/>
      <c r="G169" s="71"/>
      <c r="H169" s="71"/>
      <c r="I169" s="71"/>
      <c r="J169" s="71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</row>
    <row r="170" spans="1:15" ht="18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</row>
    <row r="171" spans="1:15" ht="1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</row>
    <row r="172" spans="1:15" ht="12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</row>
    <row r="173" spans="1:15" ht="12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</row>
    <row r="174" spans="1:15" ht="12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</row>
    <row r="175" spans="1:15" ht="12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</row>
    <row r="176" spans="1:15" ht="12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</row>
    <row r="177" spans="1:15" ht="12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</row>
    <row r="178" spans="1:15" ht="12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</row>
    <row r="179" spans="1:15" ht="12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</row>
    <row r="180" spans="1:15" ht="12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</row>
    <row r="181" spans="1:15" ht="12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</row>
    <row r="182" spans="1:15" ht="12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</row>
    <row r="183" spans="1:15" ht="12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</row>
    <row r="184" spans="1:15" ht="12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</row>
    <row r="185" spans="1:15" ht="12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</row>
    <row r="186" spans="1:15" ht="12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</row>
    <row r="187" spans="1:15" ht="12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</row>
    <row r="188" spans="1:15" ht="12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</row>
    <row r="189" spans="1:15" ht="12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</row>
    <row r="190" spans="1:15" ht="12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</row>
    <row r="191" spans="1:15" ht="12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</row>
    <row r="192" spans="1:15" ht="12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</row>
    <row r="193" spans="1:15" ht="12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</row>
    <row r="194" spans="1:15" ht="12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</row>
    <row r="195" spans="1:15" ht="12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</row>
    <row r="196" spans="1:15" ht="12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</row>
    <row r="197" spans="1:15" ht="14.2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</row>
    <row r="198" spans="1:15" ht="12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</row>
    <row r="199" spans="1:15" ht="13.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</row>
    <row r="200" spans="1:15" ht="1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</row>
    <row r="201" spans="1:15" ht="15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</row>
    <row r="202" spans="1:15" ht="12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</row>
    <row r="203" spans="1:15" ht="12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</row>
    <row r="204" spans="1:15" ht="12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</row>
    <row r="205" spans="1:15" ht="12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</row>
    <row r="206" spans="1:15" ht="12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</row>
    <row r="207" spans="1:15" ht="12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</row>
    <row r="208" spans="1:15" ht="12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</row>
    <row r="209" spans="1:15" ht="12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</row>
    <row r="210" spans="1:15" ht="12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</row>
    <row r="211" spans="1:15" ht="12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</row>
    <row r="212" spans="1:15" ht="12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</row>
    <row r="213" spans="1:15" ht="12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</row>
    <row r="214" spans="1:15" ht="12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</row>
    <row r="215" spans="1:15" ht="12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</row>
    <row r="216" spans="1:15" ht="12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</row>
    <row r="217" spans="1:15" ht="12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</row>
    <row r="218" spans="1:15" ht="12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</row>
    <row r="219" spans="1:15" ht="12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</row>
    <row r="220" spans="1:15" ht="12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</row>
    <row r="221" spans="1:15" ht="12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</row>
    <row r="222" spans="1:15" ht="12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</row>
    <row r="223" spans="1:15" ht="12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</row>
    <row r="224" spans="1:15" ht="12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</row>
    <row r="225" spans="1:15" ht="12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</row>
    <row r="226" spans="1:15" ht="12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</row>
    <row r="227" spans="1:15" ht="12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</row>
    <row r="228" spans="1:15" ht="12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</row>
    <row r="229" spans="1:15" ht="12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</row>
    <row r="230" spans="1:15" ht="12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</row>
    <row r="231" spans="1:15" ht="12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</row>
    <row r="232" spans="1:15" ht="12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</row>
    <row r="233" spans="1:15" ht="12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</row>
    <row r="234" spans="1:15" ht="12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</row>
    <row r="235" spans="1:15" ht="12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</row>
    <row r="236" spans="1:15" ht="12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</row>
    <row r="237" spans="1:14" ht="12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</row>
    <row r="238" spans="1:14" ht="12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</row>
    <row r="239" spans="1:14" ht="12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</row>
    <row r="240" spans="1:14" ht="12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</row>
    <row r="241" spans="1:14" ht="12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</row>
    <row r="242" spans="1:14" ht="12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</row>
    <row r="243" spans="1:14" ht="12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</row>
    <row r="244" spans="1:14" ht="12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</row>
    <row r="245" spans="1:14" ht="12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</row>
    <row r="246" spans="1:14" ht="12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</row>
    <row r="247" spans="1:14" ht="12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</row>
    <row r="248" spans="1:14" ht="12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</row>
    <row r="249" spans="1:14" ht="12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</row>
    <row r="250" spans="1:14" ht="12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</row>
    <row r="251" spans="1:14" ht="12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</row>
    <row r="252" spans="1:14" ht="12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</row>
    <row r="253" spans="1:14" ht="12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</row>
    <row r="254" spans="1:14" ht="12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</row>
    <row r="255" spans="1:14" ht="12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</row>
    <row r="256" spans="1:14" ht="12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</row>
    <row r="257" spans="1:14" ht="12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</row>
    <row r="258" spans="1:14" ht="12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</row>
    <row r="259" spans="1:14" ht="12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</row>
    <row r="260" spans="1:14" ht="12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</row>
    <row r="261" spans="1:14" ht="12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2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0" ht="12" customHeight="1">
      <c r="A263"/>
      <c r="F263"/>
      <c r="G263"/>
      <c r="H263"/>
      <c r="I263"/>
      <c r="J263"/>
    </row>
    <row r="264" spans="1:10" ht="12" customHeight="1">
      <c r="A264"/>
      <c r="F264"/>
      <c r="G264"/>
      <c r="H264"/>
      <c r="I264"/>
      <c r="J264"/>
    </row>
    <row r="265" spans="1:10" ht="12" customHeight="1">
      <c r="A265"/>
      <c r="F265"/>
      <c r="G265"/>
      <c r="H265"/>
      <c r="I265"/>
      <c r="J265"/>
    </row>
    <row r="266" spans="1:10" ht="12" customHeight="1">
      <c r="A266"/>
      <c r="F266"/>
      <c r="G266"/>
      <c r="H266"/>
      <c r="I266"/>
      <c r="J266"/>
    </row>
    <row r="267" spans="1:10" ht="12" customHeight="1">
      <c r="A267"/>
      <c r="F267"/>
      <c r="G267"/>
      <c r="H267"/>
      <c r="I267"/>
      <c r="J267"/>
    </row>
    <row r="268" spans="1:10" ht="12" customHeight="1">
      <c r="A268"/>
      <c r="F268"/>
      <c r="G268"/>
      <c r="H268"/>
      <c r="I268"/>
      <c r="J268"/>
    </row>
    <row r="269" spans="1:10" ht="12" customHeight="1">
      <c r="A269"/>
      <c r="F269"/>
      <c r="G269"/>
      <c r="H269"/>
      <c r="I269"/>
      <c r="J269"/>
    </row>
    <row r="270" spans="1:10" ht="12" customHeight="1">
      <c r="A270"/>
      <c r="F270"/>
      <c r="G270"/>
      <c r="H270"/>
      <c r="I270"/>
      <c r="J270"/>
    </row>
    <row r="271" s="8" customFormat="1" ht="12" customHeight="1"/>
    <row r="272" spans="1:10" ht="12" customHeight="1">
      <c r="A272"/>
      <c r="F272"/>
      <c r="G272"/>
      <c r="H272"/>
      <c r="I272"/>
      <c r="J272"/>
    </row>
    <row r="273" spans="1:10" ht="12.75">
      <c r="A273"/>
      <c r="F273"/>
      <c r="G273"/>
      <c r="H273"/>
      <c r="I273"/>
      <c r="J273"/>
    </row>
    <row r="274" spans="1:11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</row>
    <row r="275" spans="1:10" ht="12.75">
      <c r="A275" s="10"/>
      <c r="B275" s="5"/>
      <c r="C275" s="5"/>
      <c r="D275" s="5"/>
      <c r="E275" s="5"/>
      <c r="F275" s="21"/>
      <c r="G275" s="17"/>
      <c r="H275" s="17"/>
      <c r="I275" s="17"/>
      <c r="J275" s="17"/>
    </row>
    <row r="276" spans="1:10" ht="12.75">
      <c r="A276" s="10"/>
      <c r="B276" s="5"/>
      <c r="C276" s="5"/>
      <c r="D276" s="5"/>
      <c r="E276" s="5"/>
      <c r="F276" s="21"/>
      <c r="G276" s="17"/>
      <c r="H276" s="17"/>
      <c r="I276" s="17"/>
      <c r="J276" s="17"/>
    </row>
    <row r="277" spans="1:10" ht="12.75">
      <c r="A277" s="10"/>
      <c r="B277" s="5"/>
      <c r="C277" s="5"/>
      <c r="D277" s="5"/>
      <c r="E277" s="5"/>
      <c r="F277" s="21"/>
      <c r="G277" s="17"/>
      <c r="H277" s="17"/>
      <c r="I277" s="17"/>
      <c r="J277" s="17"/>
    </row>
    <row r="278" spans="1:10" ht="12.75">
      <c r="A278" s="10"/>
      <c r="B278" s="5"/>
      <c r="C278" s="5"/>
      <c r="D278" s="5"/>
      <c r="E278" s="5"/>
      <c r="F278" s="21"/>
      <c r="G278" s="17"/>
      <c r="H278" s="17"/>
      <c r="I278" s="17"/>
      <c r="J278" s="17"/>
    </row>
    <row r="279" spans="1:10" ht="12.75">
      <c r="A279" s="10"/>
      <c r="B279" s="5"/>
      <c r="C279" s="5"/>
      <c r="D279" s="5"/>
      <c r="E279" s="5"/>
      <c r="F279" s="21"/>
      <c r="G279" s="17"/>
      <c r="H279" s="17"/>
      <c r="I279" s="17"/>
      <c r="J279" s="17"/>
    </row>
    <row r="280" spans="1:10" ht="12.75">
      <c r="A280" s="10"/>
      <c r="B280" s="5"/>
      <c r="C280" s="5"/>
      <c r="D280" s="5"/>
      <c r="E280" s="5"/>
      <c r="F280" s="21"/>
      <c r="G280" s="17"/>
      <c r="H280" s="17"/>
      <c r="I280" s="17"/>
      <c r="J280" s="17"/>
    </row>
    <row r="281" spans="1:10" ht="12.75">
      <c r="A281" s="10"/>
      <c r="B281" s="5"/>
      <c r="C281" s="5"/>
      <c r="D281" s="5"/>
      <c r="E281" s="5"/>
      <c r="F281" s="21"/>
      <c r="G281" s="17"/>
      <c r="H281" s="17"/>
      <c r="I281" s="17"/>
      <c r="J281" s="17"/>
    </row>
    <row r="282" spans="1:10" ht="12.75">
      <c r="A282" s="10"/>
      <c r="B282" s="5"/>
      <c r="C282" s="5"/>
      <c r="D282" s="5"/>
      <c r="E282" s="5"/>
      <c r="F282" s="21"/>
      <c r="G282" s="17"/>
      <c r="H282" s="17"/>
      <c r="I282" s="17"/>
      <c r="J282" s="17"/>
    </row>
    <row r="283" spans="1:10" ht="12.75">
      <c r="A283" s="10"/>
      <c r="B283" s="5"/>
      <c r="C283" s="5"/>
      <c r="D283" s="5"/>
      <c r="E283" s="5"/>
      <c r="F283" s="21"/>
      <c r="G283" s="17"/>
      <c r="H283" s="17"/>
      <c r="I283" s="17"/>
      <c r="J283" s="17"/>
    </row>
    <row r="284" spans="1:10" ht="12.75">
      <c r="A284" s="10"/>
      <c r="B284" s="5"/>
      <c r="C284" s="5"/>
      <c r="D284" s="5"/>
      <c r="E284" s="5"/>
      <c r="F284" s="21"/>
      <c r="G284" s="17"/>
      <c r="H284" s="17"/>
      <c r="I284" s="17"/>
      <c r="J284" s="17"/>
    </row>
    <row r="285" spans="1:10" ht="12.75">
      <c r="A285" s="10"/>
      <c r="B285" s="5"/>
      <c r="C285" s="5"/>
      <c r="D285" s="5"/>
      <c r="E285" s="5"/>
      <c r="F285" s="21"/>
      <c r="G285" s="17"/>
      <c r="H285" s="17"/>
      <c r="I285" s="17"/>
      <c r="J285" s="17"/>
    </row>
    <row r="286" spans="1:10" ht="12.75">
      <c r="A286" s="10"/>
      <c r="B286" s="5"/>
      <c r="C286" s="5"/>
      <c r="D286" s="5"/>
      <c r="E286" s="5"/>
      <c r="F286" s="21"/>
      <c r="G286" s="17"/>
      <c r="H286" s="17"/>
      <c r="I286" s="17"/>
      <c r="J286" s="17"/>
    </row>
    <row r="287" spans="1:10" ht="12.75">
      <c r="A287" s="10"/>
      <c r="B287" s="5"/>
      <c r="C287" s="5"/>
      <c r="D287" s="5"/>
      <c r="E287" s="5"/>
      <c r="F287" s="21"/>
      <c r="G287" s="17"/>
      <c r="H287" s="17"/>
      <c r="I287" s="17"/>
      <c r="J287" s="17"/>
    </row>
    <row r="288" spans="1:10" ht="12.75">
      <c r="A288" s="10"/>
      <c r="B288" s="5"/>
      <c r="C288" s="5"/>
      <c r="D288" s="5"/>
      <c r="E288" s="5"/>
      <c r="F288" s="21"/>
      <c r="G288" s="17"/>
      <c r="H288" s="17"/>
      <c r="I288" s="17"/>
      <c r="J288" s="17"/>
    </row>
    <row r="289" spans="1:10" ht="12.75">
      <c r="A289" s="10"/>
      <c r="B289" s="5"/>
      <c r="C289" s="5"/>
      <c r="D289" s="5"/>
      <c r="E289" s="5"/>
      <c r="F289" s="21"/>
      <c r="G289" s="17"/>
      <c r="H289" s="17"/>
      <c r="I289" s="17"/>
      <c r="J289" s="17"/>
    </row>
    <row r="290" spans="1:10" ht="12.75">
      <c r="A290" s="10"/>
      <c r="B290" s="5"/>
      <c r="C290" s="5"/>
      <c r="D290" s="5"/>
      <c r="E290" s="5"/>
      <c r="F290" s="21"/>
      <c r="G290" s="17"/>
      <c r="H290" s="17"/>
      <c r="I290" s="17"/>
      <c r="J290" s="17"/>
    </row>
    <row r="291" spans="1:10" ht="12.75">
      <c r="A291" s="10"/>
      <c r="B291" s="5"/>
      <c r="C291" s="5"/>
      <c r="D291" s="5"/>
      <c r="E291" s="5"/>
      <c r="F291" s="21"/>
      <c r="G291" s="17"/>
      <c r="H291" s="17"/>
      <c r="I291" s="17"/>
      <c r="J291" s="17"/>
    </row>
    <row r="292" spans="1:10" ht="12.75">
      <c r="A292" s="10"/>
      <c r="B292" s="5"/>
      <c r="C292" s="5"/>
      <c r="D292" s="5"/>
      <c r="E292" s="5"/>
      <c r="F292" s="21"/>
      <c r="G292" s="17"/>
      <c r="H292" s="17"/>
      <c r="I292" s="17"/>
      <c r="J292" s="17"/>
    </row>
    <row r="293" spans="1:10" ht="12.75">
      <c r="A293" s="10"/>
      <c r="B293" s="5"/>
      <c r="C293" s="5"/>
      <c r="D293" s="5"/>
      <c r="E293" s="5"/>
      <c r="F293" s="21"/>
      <c r="G293" s="17"/>
      <c r="H293" s="17"/>
      <c r="I293" s="17"/>
      <c r="J293" s="17"/>
    </row>
    <row r="294" spans="1:10" ht="12.75">
      <c r="A294" s="10"/>
      <c r="B294" s="5"/>
      <c r="C294" s="5"/>
      <c r="D294" s="5"/>
      <c r="E294" s="5"/>
      <c r="F294" s="21"/>
      <c r="G294" s="17"/>
      <c r="H294" s="17"/>
      <c r="I294" s="17"/>
      <c r="J294" s="17"/>
    </row>
    <row r="295" spans="1:10" ht="12.75">
      <c r="A295" s="10"/>
      <c r="B295" s="5"/>
      <c r="C295" s="5"/>
      <c r="D295" s="5"/>
      <c r="E295" s="5"/>
      <c r="F295" s="21"/>
      <c r="G295" s="17"/>
      <c r="H295" s="17"/>
      <c r="I295" s="17"/>
      <c r="J295" s="17"/>
    </row>
    <row r="296" spans="1:10" ht="12.75">
      <c r="A296" s="10"/>
      <c r="B296" s="5"/>
      <c r="C296" s="5"/>
      <c r="D296" s="5"/>
      <c r="E296" s="5"/>
      <c r="F296" s="21"/>
      <c r="G296" s="17"/>
      <c r="H296" s="17"/>
      <c r="I296" s="17"/>
      <c r="J296" s="17"/>
    </row>
    <row r="297" spans="1:10" ht="12.75">
      <c r="A297" s="10"/>
      <c r="B297" s="5"/>
      <c r="C297" s="5"/>
      <c r="D297" s="5"/>
      <c r="E297" s="5"/>
      <c r="F297" s="21"/>
      <c r="G297" s="17"/>
      <c r="H297" s="17"/>
      <c r="I297" s="17"/>
      <c r="J297" s="17"/>
    </row>
    <row r="298" spans="1:10" ht="12.75">
      <c r="A298" s="10"/>
      <c r="B298" s="5"/>
      <c r="C298" s="5"/>
      <c r="D298" s="5"/>
      <c r="E298" s="5"/>
      <c r="F298" s="21"/>
      <c r="G298" s="17"/>
      <c r="H298" s="17"/>
      <c r="I298" s="17"/>
      <c r="J298" s="17"/>
    </row>
    <row r="299" spans="1:10" ht="12.75">
      <c r="A299" s="10"/>
      <c r="B299" s="5"/>
      <c r="C299" s="5"/>
      <c r="D299" s="5"/>
      <c r="E299" s="5"/>
      <c r="F299" s="21"/>
      <c r="G299" s="17"/>
      <c r="H299" s="17"/>
      <c r="I299" s="17"/>
      <c r="J299" s="17"/>
    </row>
    <row r="300" spans="1:10" ht="12.75">
      <c r="A300" s="10"/>
      <c r="B300" s="5"/>
      <c r="C300" s="5"/>
      <c r="D300" s="5"/>
      <c r="E300" s="5"/>
      <c r="F300" s="21"/>
      <c r="G300" s="17"/>
      <c r="H300" s="17"/>
      <c r="I300" s="17"/>
      <c r="J300" s="17"/>
    </row>
    <row r="301" spans="1:10" ht="12.75">
      <c r="A301" s="10"/>
      <c r="B301" s="5"/>
      <c r="C301" s="5"/>
      <c r="D301" s="5"/>
      <c r="E301" s="5"/>
      <c r="F301" s="21"/>
      <c r="G301" s="17"/>
      <c r="H301" s="17"/>
      <c r="I301" s="17"/>
      <c r="J301" s="17"/>
    </row>
    <row r="302" spans="1:10" ht="12.75">
      <c r="A302" s="10"/>
      <c r="B302" s="5"/>
      <c r="C302" s="5"/>
      <c r="D302" s="5"/>
      <c r="E302" s="5"/>
      <c r="F302" s="21"/>
      <c r="G302" s="17"/>
      <c r="H302" s="17"/>
      <c r="I302" s="17"/>
      <c r="J302" s="17"/>
    </row>
    <row r="303" spans="1:10" ht="12.75">
      <c r="A303" s="10"/>
      <c r="B303" s="5"/>
      <c r="C303" s="5"/>
      <c r="D303" s="5"/>
      <c r="E303" s="5"/>
      <c r="F303" s="21"/>
      <c r="G303" s="17"/>
      <c r="H303" s="17"/>
      <c r="I303" s="17"/>
      <c r="J303" s="17"/>
    </row>
    <row r="304" spans="1:10" ht="12.75">
      <c r="A304" s="10"/>
      <c r="B304" s="5"/>
      <c r="C304" s="5"/>
      <c r="D304" s="5"/>
      <c r="E304" s="5"/>
      <c r="F304" s="21"/>
      <c r="G304" s="17"/>
      <c r="H304" s="17"/>
      <c r="I304" s="17"/>
      <c r="J304" s="17"/>
    </row>
  </sheetData>
  <sheetProtection/>
  <mergeCells count="24">
    <mergeCell ref="A1:I1"/>
    <mergeCell ref="A65:A66"/>
    <mergeCell ref="C65:C66"/>
    <mergeCell ref="D65:D66"/>
    <mergeCell ref="A6:J6"/>
    <mergeCell ref="I65:I66"/>
    <mergeCell ref="B166:F166"/>
    <mergeCell ref="F65:F66"/>
    <mergeCell ref="E65:E66"/>
    <mergeCell ref="A82:A83"/>
    <mergeCell ref="B82:B83"/>
    <mergeCell ref="C82:C83"/>
    <mergeCell ref="E82:E83"/>
    <mergeCell ref="D82:D83"/>
    <mergeCell ref="F82:F83"/>
    <mergeCell ref="A161:I161"/>
    <mergeCell ref="A162:I162"/>
    <mergeCell ref="A163:I163"/>
    <mergeCell ref="B2:I2"/>
    <mergeCell ref="A5:J5"/>
    <mergeCell ref="H65:H66"/>
    <mergeCell ref="A4:I4"/>
    <mergeCell ref="I82:I83"/>
    <mergeCell ref="H82:H83"/>
  </mergeCells>
  <printOptions horizontalCentered="1"/>
  <pageMargins left="0.984251968503937" right="0" top="0" bottom="0" header="0" footer="0"/>
  <pageSetup fitToHeight="0" fitToWidth="1" horizontalDpi="600" verticalDpi="600" orientation="portrait" paperSize="9" scale="67" r:id="rId1"/>
  <rowBreaks count="2" manualBreakCount="2">
    <brk id="96" max="9" man="1"/>
    <brk id="168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50390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5.7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3.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5039062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3.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2016-05-19T09:37:09Z</cp:lastPrinted>
  <dcterms:created xsi:type="dcterms:W3CDTF">2001-11-23T11:26:15Z</dcterms:created>
  <dcterms:modified xsi:type="dcterms:W3CDTF">2016-05-19T09:37:42Z</dcterms:modified>
  <cp:category/>
  <cp:version/>
  <cp:contentType/>
  <cp:contentStatus/>
</cp:coreProperties>
</file>