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'Лист1'!$A$2:$P$181</definedName>
  </definedNames>
  <calcPr fullCalcOnLoad="1"/>
</workbook>
</file>

<file path=xl/sharedStrings.xml><?xml version="1.0" encoding="utf-8"?>
<sst xmlns="http://schemas.openxmlformats.org/spreadsheetml/2006/main" count="531" uniqueCount="306">
  <si>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</si>
  <si>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</si>
  <si>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</si>
  <si>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</si>
  <si>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</si>
  <si>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</si>
  <si>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</si>
  <si>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</si>
  <si>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</si>
  <si>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</si>
  <si>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</si>
  <si>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</si>
  <si>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</si>
  <si>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</si>
  <si>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</si>
  <si>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</si>
  <si>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</si>
  <si>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</si>
  <si>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</si>
  <si>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</si>
  <si>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</si>
  <si>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</si>
  <si>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</si>
  <si>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</si>
  <si>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</si>
  <si>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</si>
  <si>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</si>
  <si>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</si>
  <si>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</si>
  <si>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</si>
  <si>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</si>
  <si>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</si>
  <si>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</si>
  <si>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</si>
  <si>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</si>
  <si>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</si>
  <si>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</si>
  <si>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</si>
  <si>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</si>
  <si>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</si>
  <si>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</si>
  <si>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</si>
  <si>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</si>
  <si>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</si>
  <si>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</si>
  <si>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</si>
  <si>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</si>
  <si>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</si>
  <si>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</si>
  <si>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</si>
  <si>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</si>
  <si>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</si>
  <si>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</si>
  <si>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</si>
  <si>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</si>
  <si>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</si>
  <si>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</si>
  <si>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</si>
  <si>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</si>
  <si>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</si>
  <si>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</si>
  <si>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</si>
  <si>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</si>
  <si>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</si>
  <si>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</si>
  <si>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</si>
  <si>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</si>
  <si>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</si>
  <si>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</si>
  <si>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</si>
  <si>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</si>
  <si>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</si>
  <si>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</si>
  <si>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</si>
  <si>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</si>
  <si>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</si>
  <si>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</si>
  <si>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</si>
  <si>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</si>
  <si>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</si>
  <si>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</si>
  <si>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</si>
  <si>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</si>
  <si>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</si>
  <si>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</si>
  <si>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</si>
  <si>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</si>
  <si>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</si>
  <si>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</si>
  <si>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</si>
  <si>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</si>
  <si>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</si>
  <si>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</si>
  <si>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</si>
  <si>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</si>
  <si>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</si>
  <si>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</si>
  <si>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</si>
  <si>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</si>
  <si>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</si>
  <si>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</si>
  <si>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</si>
  <si>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</si>
  <si>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</si>
  <si>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</si>
  <si>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</si>
  <si>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</si>
  <si>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</si>
  <si>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</si>
  <si>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</si>
  <si>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</si>
  <si>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</si>
  <si>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</si>
  <si>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</si>
  <si>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</si>
  <si>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</si>
  <si>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</si>
  <si>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</si>
  <si>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</si>
  <si>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</si>
  <si>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</si>
  <si>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</si>
  <si>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</si>
  <si>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</si>
  <si>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</si>
  <si>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</si>
  <si>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</si>
  <si>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</si>
  <si>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</si>
  <si>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</si>
  <si>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</si>
  <si>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</si>
  <si>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</si>
  <si>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</si>
  <si>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</si>
  <si>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</si>
  <si>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</si>
  <si>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</si>
  <si>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</si>
  <si>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</si>
  <si>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</si>
  <si>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</si>
  <si>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</si>
  <si>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</si>
  <si>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</si>
  <si>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</si>
  <si>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</si>
  <si>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</si>
  <si>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</si>
  <si>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</si>
  <si>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</si>
  <si>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</si>
  <si>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</si>
  <si>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</si>
  <si>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</si>
  <si>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</si>
  <si>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</si>
  <si>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</si>
  <si>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</si>
  <si>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</si>
  <si>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</si>
  <si>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</si>
  <si>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</si>
  <si>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</si>
  <si>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</si>
  <si>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</si>
  <si>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</si>
  <si>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</si>
  <si>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</si>
  <si>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</si>
  <si>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</si>
  <si>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</si>
  <si>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</si>
  <si>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</si>
  <si>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</si>
  <si>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</si>
  <si>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</si>
  <si>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</si>
  <si>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</si>
  <si>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</si>
  <si>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</si>
  <si>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</si>
  <si>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</si>
  <si>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</si>
  <si>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</si>
  <si>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</si>
  <si>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</si>
  <si>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</si>
  <si>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</si>
  <si>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</si>
  <si>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</si>
  <si>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</si>
  <si>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</si>
  <si>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</si>
  <si>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</si>
  <si>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</si>
  <si>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</si>
  <si>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</si>
  <si>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</si>
  <si>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</si>
  <si>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</si>
  <si>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</si>
  <si>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</si>
  <si>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</si>
  <si>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</si>
  <si>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</si>
  <si>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</si>
  <si>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</si>
  <si>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</si>
  <si>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</si>
  <si>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</si>
  <si>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</si>
  <si>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</si>
  <si>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</si>
  <si>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</si>
  <si>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</si>
  <si>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</si>
  <si>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</si>
  <si>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</si>
  <si>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</si>
  <si>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</si>
  <si>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и культуры народов РФ, проживающих на территории Муниципального образования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</si>
  <si>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</si>
  <si>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</si>
  <si>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</si>
  <si>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</si>
  <si>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</si>
  <si>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</si>
  <si>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</si>
  <si>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</si>
  <si>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</si>
  <si>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</si>
  <si>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</si>
  <si>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</si>
  <si>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</si>
  <si>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</si>
  <si>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</si>
  <si>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</si>
  <si>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</si>
  <si>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</si>
  <si>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</si>
  <si>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</si>
  <si>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</si>
  <si>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</si>
  <si>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</si>
  <si>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</si>
  <si>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</si>
  <si>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</si>
  <si>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</si>
  <si>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</si>
  <si>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</si>
  <si>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</si>
  <si>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</si>
  <si>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</si>
  <si>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</si>
  <si>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</si>
  <si>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Проведение мероприятий по военно-патриотическому воспитанию молодежи на территории</t>
  </si>
  <si>
    <t>Целевая программа по участию в реализации мер по профилактике</t>
  </si>
  <si>
    <t>Целевая программ по участию в деятельности по профилактике</t>
  </si>
  <si>
    <t>Целевая программ по участию в профилактике терроризма</t>
  </si>
  <si>
    <t xml:space="preserve">Целевая программ по участию в установленном порядке в </t>
  </si>
  <si>
    <t xml:space="preserve">Целевая программ по участию в реализации мер по охране здоровья граждан от </t>
  </si>
  <si>
    <t>Целевая программ по созданию условий для реализации мер, направленных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</si>
  <si>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</si>
  <si>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</si>
  <si>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чрезвычайных ситуациях, а также спосам защиты от опасностей, возникающих при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</si>
  <si>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</si>
  <si>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</si>
  <si>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>Прогноз на 2020 год (тыс.руб.)</t>
  </si>
  <si>
    <t>прогноз на 2019 год (тыс.руб.)</t>
  </si>
  <si>
    <t>Прогноз на 2021 год (тыс.руб.)</t>
  </si>
  <si>
    <t>ОБЕСПЕЧЕНИЕ ПРОВЕДЕНИЯ ВЫБОРОВ И РЕФЕРЕНДУМОВ</t>
  </si>
  <si>
    <t>0107</t>
  </si>
  <si>
    <t>Проведение выборов и референдумов</t>
  </si>
  <si>
    <t>0200000050</t>
  </si>
  <si>
    <t>2.3</t>
  </si>
  <si>
    <t>ДРУГИЕ ОБЩЕГОСУДАРСТВЕННЫЕ ВОПРОСЫ</t>
  </si>
  <si>
    <t>0113</t>
  </si>
  <si>
    <t>2.3.1</t>
  </si>
  <si>
    <t>Формирование архивных фондов органов местного самоуправления</t>
  </si>
  <si>
    <t>0920000071</t>
  </si>
  <si>
    <t>2.3.1.1</t>
  </si>
  <si>
    <t>Формирование и размещение муниципального заказа</t>
  </si>
  <si>
    <t>0920000072</t>
  </si>
  <si>
    <t xml:space="preserve">Обеспечение проведения конференций граждан (собраний делегатов), опросов граждан </t>
  </si>
  <si>
    <t>0920000073</t>
  </si>
  <si>
    <t>по инициативе органов местного самоуправления</t>
  </si>
  <si>
    <t>1001</t>
  </si>
  <si>
    <t xml:space="preserve">Пенсионное обеспечение </t>
  </si>
  <si>
    <t xml:space="preserve">Объемы бюджетных ассигнований по главным распорядителям 
бюджетных средств, разделам, подразделам, целевым статьям и видам расходов классификации расходов местного бюджета МО Волковское                                                                                    на очередной 2019 финансовый год и плановый период 2020-2021 годов
</t>
  </si>
  <si>
    <t>2.4</t>
  </si>
  <si>
    <t>2.4.1</t>
  </si>
  <si>
    <t>2.4.1.1</t>
  </si>
  <si>
    <t>2.4.2</t>
  </si>
  <si>
    <t>2.4.2.1</t>
  </si>
  <si>
    <t>2.4.3</t>
  </si>
  <si>
    <t>2.4.3.1</t>
  </si>
  <si>
    <t>2.4.4</t>
  </si>
  <si>
    <t>2.4.4.1</t>
  </si>
  <si>
    <t>ИЗБИРАТЕЛЬНАЯ КОМИССЯ МО ВОЛКОВСКОЕ (932)</t>
  </si>
  <si>
    <t>1.3</t>
  </si>
  <si>
    <t>1.3.1</t>
  </si>
  <si>
    <t>1.3.1.1</t>
  </si>
  <si>
    <t>Местная администрация МО Волковское (971)</t>
  </si>
  <si>
    <t>Муниципальный Совет МО МО Волковское (892)</t>
  </si>
  <si>
    <t xml:space="preserve">
                                       Приложение5  
к Постановлению Местной Администрации 
внутригородского муниципального
образования  Санкт-Петербурга 
муниципальный округ Волковское
 от 11.10.2018 № 63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</si>
</sst>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9"/>
  <sheetViews>
    <sheetView tabSelected="1" view="pageBreakPreview" zoomScale="120" zoomScaleSheetLayoutView="120" zoomScalePageLayoutView="0" workbookViewId="0" topLeftCell="A1">
      <selection activeCell="T10" sqref="T10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10" width="10.00390625" style="3" customWidth="1"/>
    <col min="11" max="11" width="10.125" style="0" hidden="1" customWidth="1"/>
    <col min="12" max="12" width="5.625" style="0" hidden="1" customWidth="1"/>
    <col min="13" max="13" width="5.75390625" style="0" hidden="1" customWidth="1"/>
    <col min="14" max="14" width="6.125" style="0" hidden="1" customWidth="1"/>
    <col min="15" max="15" width="6.625" style="0" hidden="1" customWidth="1"/>
    <col min="16" max="16" width="12.875" style="0" hidden="1" customWidth="1"/>
    <col min="17" max="17" width="5.375" style="0" hidden="1" customWidth="1"/>
    <col min="18" max="18" width="6.125" style="0" customWidth="1"/>
    <col min="19" max="19" width="7.125" style="0" customWidth="1"/>
    <col min="20" max="20" width="6.375" style="0" customWidth="1"/>
    <col min="21" max="21" width="5.375" style="0" customWidth="1"/>
    <col min="22" max="22" width="5.75390625" style="0" customWidth="1"/>
    <col min="23" max="24" width="5.875" style="0" customWidth="1"/>
    <col min="25" max="25" width="5.75390625" style="0" customWidth="1"/>
    <col min="26" max="26" width="5.375" style="0" customWidth="1"/>
    <col min="27" max="27" width="5.625" style="0" customWidth="1"/>
  </cols>
  <sheetData>
    <row r="2" spans="2:10" ht="12.75" customHeight="1">
      <c r="B2" s="107" t="s">
        <v>305</v>
      </c>
      <c r="C2" s="108"/>
      <c r="D2" s="108"/>
      <c r="E2" s="108"/>
      <c r="F2" s="108"/>
      <c r="G2" s="108"/>
      <c r="H2" s="108"/>
      <c r="I2" s="108"/>
      <c r="J2" s="108"/>
    </row>
    <row r="3" spans="1:28" ht="64.5" customHeight="1">
      <c r="A3" s="16"/>
      <c r="B3" s="108"/>
      <c r="C3" s="108"/>
      <c r="D3" s="108"/>
      <c r="E3" s="108"/>
      <c r="F3" s="108"/>
      <c r="G3" s="108"/>
      <c r="H3" s="108"/>
      <c r="I3" s="108"/>
      <c r="J3" s="10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1.25" customHeight="1">
      <c r="A4" s="115" t="s">
        <v>289</v>
      </c>
      <c r="B4" s="115"/>
      <c r="C4" s="115"/>
      <c r="D4" s="115"/>
      <c r="E4" s="115"/>
      <c r="F4" s="115"/>
      <c r="G4" s="115"/>
      <c r="H4" s="115"/>
      <c r="I4" s="115"/>
      <c r="J4" s="1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35.2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1.25" customHeight="1" hidden="1">
      <c r="A7" s="17" t="s">
        <v>93</v>
      </c>
      <c r="B7" s="126"/>
      <c r="C7" s="127"/>
      <c r="D7" s="127"/>
      <c r="E7" s="127"/>
      <c r="F7" s="19"/>
      <c r="G7" s="20"/>
      <c r="H7" s="20"/>
      <c r="I7" s="20"/>
      <c r="J7" s="20"/>
      <c r="K7" s="124"/>
      <c r="L7" s="125"/>
      <c r="M7" s="125"/>
      <c r="N7" s="125"/>
      <c r="O7" s="125"/>
      <c r="P7" s="125"/>
      <c r="Q7" s="125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1.25" customHeight="1" hidden="1">
      <c r="A8" s="17"/>
      <c r="B8" s="126"/>
      <c r="C8" s="127"/>
      <c r="D8" s="127"/>
      <c r="E8" s="127"/>
      <c r="F8" s="19"/>
      <c r="G8" s="20"/>
      <c r="H8" s="20"/>
      <c r="I8" s="20"/>
      <c r="J8" s="20"/>
      <c r="K8" s="125"/>
      <c r="L8" s="125"/>
      <c r="M8" s="125"/>
      <c r="N8" s="125"/>
      <c r="O8" s="125"/>
      <c r="P8" s="125"/>
      <c r="Q8" s="125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2" customHeight="1" hidden="1">
      <c r="A9" s="17"/>
      <c r="B9" s="11"/>
      <c r="C9" s="18"/>
      <c r="D9" s="21"/>
      <c r="E9" s="21"/>
      <c r="F9" s="19"/>
      <c r="G9" s="20"/>
      <c r="H9" s="14"/>
      <c r="I9" s="14"/>
      <c r="J9" s="14"/>
      <c r="K9" s="125"/>
      <c r="L9" s="125"/>
      <c r="M9" s="125"/>
      <c r="N9" s="125"/>
      <c r="O9" s="125"/>
      <c r="P9" s="125"/>
      <c r="Q9" s="125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" customHeight="1">
      <c r="A10" s="121" t="s">
        <v>2</v>
      </c>
      <c r="B10" s="116" t="s">
        <v>0</v>
      </c>
      <c r="C10" s="109" t="s">
        <v>109</v>
      </c>
      <c r="D10" s="109" t="s">
        <v>110</v>
      </c>
      <c r="E10" s="109" t="s">
        <v>111</v>
      </c>
      <c r="F10" s="114" t="s">
        <v>124</v>
      </c>
      <c r="G10" s="91"/>
      <c r="H10" s="109" t="s">
        <v>269</v>
      </c>
      <c r="I10" s="109" t="s">
        <v>268</v>
      </c>
      <c r="J10" s="109" t="s">
        <v>270</v>
      </c>
      <c r="K10" s="125"/>
      <c r="L10" s="125"/>
      <c r="M10" s="125"/>
      <c r="N10" s="125"/>
      <c r="O10" s="125"/>
      <c r="P10" s="125"/>
      <c r="Q10" s="12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3.5" customHeight="1">
      <c r="A11" s="122"/>
      <c r="B11" s="117"/>
      <c r="C11" s="112"/>
      <c r="D11" s="110"/>
      <c r="E11" s="110"/>
      <c r="F11" s="110"/>
      <c r="G11" s="91" t="s">
        <v>80</v>
      </c>
      <c r="H11" s="110"/>
      <c r="I11" s="110"/>
      <c r="J11" s="110"/>
      <c r="K11" s="125"/>
      <c r="L11" s="125"/>
      <c r="M11" s="125"/>
      <c r="N11" s="125"/>
      <c r="O11" s="125"/>
      <c r="P11" s="125"/>
      <c r="Q11" s="12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2.5" customHeight="1">
      <c r="A12" s="123"/>
      <c r="B12" s="118"/>
      <c r="C12" s="113"/>
      <c r="D12" s="111"/>
      <c r="E12" s="111"/>
      <c r="F12" s="111"/>
      <c r="G12" s="91"/>
      <c r="H12" s="111"/>
      <c r="I12" s="111"/>
      <c r="J12" s="11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1" customFormat="1" ht="15" customHeight="1">
      <c r="A13" s="25"/>
      <c r="B13" s="26" t="s">
        <v>92</v>
      </c>
      <c r="C13" s="26"/>
      <c r="D13" s="29"/>
      <c r="E13" s="29"/>
      <c r="F13" s="29"/>
      <c r="G13" s="29"/>
      <c r="H13" s="30">
        <f>SUM(H15,H41,H76,H83,H88,H109,H145,H152,H164,H169)+H37</f>
        <v>143700</v>
      </c>
      <c r="I13" s="30">
        <f>SUM(I15,I41,I76,I83,I88,I109,I145,I152,I164,I169)</f>
        <v>143999.96000000002</v>
      </c>
      <c r="J13" s="30">
        <f>SUM(J15,J41,J76,J83,J88,J109,J145,J152,J164,J169)</f>
        <v>145000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" customFormat="1" ht="15" customHeight="1">
      <c r="A14" s="25"/>
      <c r="B14" s="26" t="s">
        <v>304</v>
      </c>
      <c r="C14" s="26">
        <v>892</v>
      </c>
      <c r="D14" s="29"/>
      <c r="E14" s="29"/>
      <c r="F14" s="29"/>
      <c r="G14" s="29"/>
      <c r="H14" s="30">
        <f>SUM(H15)</f>
        <v>7351.5</v>
      </c>
      <c r="I14" s="30">
        <f>SUM(I15)</f>
        <v>7753.800000000001</v>
      </c>
      <c r="J14" s="30">
        <f>SUM(J15)</f>
        <v>7725.800000000001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2" customFormat="1" ht="14.25" customHeight="1">
      <c r="A15" s="29" t="s">
        <v>16</v>
      </c>
      <c r="B15" s="26" t="s">
        <v>17</v>
      </c>
      <c r="C15" s="29" t="s">
        <v>67</v>
      </c>
      <c r="D15" s="29" t="s">
        <v>4</v>
      </c>
      <c r="E15" s="29"/>
      <c r="F15" s="29"/>
      <c r="G15" s="29"/>
      <c r="H15" s="30">
        <f>SUM(H16,H21)</f>
        <v>7351.5</v>
      </c>
      <c r="I15" s="30">
        <f>SUM(I16,I21)</f>
        <v>7753.800000000001</v>
      </c>
      <c r="J15" s="30">
        <f>SUM(J16,J21)</f>
        <v>7725.800000000001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2" customFormat="1" ht="12" customHeight="1">
      <c r="A16" s="57" t="s">
        <v>18</v>
      </c>
      <c r="B16" s="41" t="s">
        <v>19</v>
      </c>
      <c r="C16" s="41">
        <v>892</v>
      </c>
      <c r="D16" s="57" t="s">
        <v>15</v>
      </c>
      <c r="E16" s="57"/>
      <c r="F16" s="57"/>
      <c r="G16" s="57"/>
      <c r="H16" s="60">
        <f>SUM(H18)</f>
        <v>1223.6</v>
      </c>
      <c r="I16" s="60">
        <f>SUM(I18)</f>
        <v>1223.6</v>
      </c>
      <c r="J16" s="60">
        <f>SUM(J18)</f>
        <v>1223.6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2" customFormat="1" ht="12.75" customHeight="1">
      <c r="A17" s="45"/>
      <c r="B17" s="58" t="s">
        <v>61</v>
      </c>
      <c r="C17" s="59"/>
      <c r="D17" s="45"/>
      <c r="E17" s="45"/>
      <c r="F17" s="45"/>
      <c r="G17" s="45"/>
      <c r="H17" s="61"/>
      <c r="I17" s="61"/>
      <c r="J17" s="6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2" customFormat="1" ht="11.25" customHeight="1">
      <c r="A18" s="29" t="s">
        <v>20</v>
      </c>
      <c r="B18" s="26" t="s">
        <v>21</v>
      </c>
      <c r="C18" s="26">
        <v>892</v>
      </c>
      <c r="D18" s="29" t="s">
        <v>15</v>
      </c>
      <c r="E18" s="29" t="s">
        <v>185</v>
      </c>
      <c r="F18" s="29"/>
      <c r="G18" s="29"/>
      <c r="H18" s="30">
        <f>SUM(H19,H23)</f>
        <v>1223.6</v>
      </c>
      <c r="I18" s="30">
        <f>SUM(I19,I23)</f>
        <v>1223.6</v>
      </c>
      <c r="J18" s="30">
        <f>SUM(J19,J23)</f>
        <v>1223.6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2" customFormat="1" ht="12" customHeight="1">
      <c r="A19" s="42" t="s">
        <v>23</v>
      </c>
      <c r="B19" s="46" t="s">
        <v>172</v>
      </c>
      <c r="C19" s="48">
        <v>892</v>
      </c>
      <c r="D19" s="52" t="s">
        <v>15</v>
      </c>
      <c r="E19" s="52" t="s">
        <v>185</v>
      </c>
      <c r="F19" s="52" t="s">
        <v>120</v>
      </c>
      <c r="G19" s="29"/>
      <c r="H19" s="53">
        <v>1223.6</v>
      </c>
      <c r="I19" s="53">
        <v>1223.6</v>
      </c>
      <c r="J19" s="53">
        <v>1223.6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2" customFormat="1" ht="10.5" customHeight="1">
      <c r="A20" s="44"/>
      <c r="B20" s="47" t="s">
        <v>173</v>
      </c>
      <c r="C20" s="50"/>
      <c r="D20" s="44"/>
      <c r="E20" s="44"/>
      <c r="F20" s="44"/>
      <c r="G20" s="31"/>
      <c r="H20" s="55"/>
      <c r="I20" s="55"/>
      <c r="J20" s="55"/>
      <c r="K20" s="9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2" customFormat="1" ht="11.25" customHeight="1">
      <c r="A21" s="57" t="s">
        <v>24</v>
      </c>
      <c r="B21" s="41" t="s">
        <v>25</v>
      </c>
      <c r="C21" s="41">
        <v>892</v>
      </c>
      <c r="D21" s="57" t="s">
        <v>7</v>
      </c>
      <c r="E21" s="57"/>
      <c r="F21" s="57"/>
      <c r="G21" s="29"/>
      <c r="H21" s="60">
        <f>SUM(H27,H30,H24,)</f>
        <v>6127.9</v>
      </c>
      <c r="I21" s="60">
        <f>SUM(I27,I30,I24,)</f>
        <v>6530.200000000001</v>
      </c>
      <c r="J21" s="60">
        <f>SUM(J27,J30,J24,)</f>
        <v>6502.200000000001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2" customFormat="1" ht="12" customHeight="1">
      <c r="A22" s="43"/>
      <c r="B22" s="49" t="s">
        <v>126</v>
      </c>
      <c r="C22" s="49"/>
      <c r="D22" s="43"/>
      <c r="E22" s="43"/>
      <c r="F22" s="43"/>
      <c r="G22" s="29"/>
      <c r="H22" s="54"/>
      <c r="I22" s="54"/>
      <c r="J22" s="5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2" customFormat="1" ht="10.5" customHeight="1">
      <c r="A23" s="45"/>
      <c r="B23" s="58" t="s">
        <v>125</v>
      </c>
      <c r="C23" s="59"/>
      <c r="D23" s="45"/>
      <c r="E23" s="45"/>
      <c r="F23" s="45"/>
      <c r="G23" s="31"/>
      <c r="H23" s="61"/>
      <c r="I23" s="61"/>
      <c r="J23" s="6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2" customFormat="1" ht="10.5" customHeight="1">
      <c r="A24" s="29" t="s">
        <v>26</v>
      </c>
      <c r="B24" s="26" t="s">
        <v>129</v>
      </c>
      <c r="C24" s="26">
        <v>892</v>
      </c>
      <c r="D24" s="29" t="s">
        <v>7</v>
      </c>
      <c r="E24" s="29" t="s">
        <v>186</v>
      </c>
      <c r="F24" s="29"/>
      <c r="G24" s="29"/>
      <c r="H24" s="30">
        <f>H25</f>
        <v>1029.6</v>
      </c>
      <c r="I24" s="30">
        <f>I25</f>
        <v>1029.6</v>
      </c>
      <c r="J24" s="30">
        <f>J25</f>
        <v>1029.6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75" customFormat="1" ht="10.5" customHeight="1">
      <c r="A25" s="44" t="s">
        <v>27</v>
      </c>
      <c r="B25" s="46" t="s">
        <v>172</v>
      </c>
      <c r="C25" s="50">
        <v>892</v>
      </c>
      <c r="D25" s="44" t="s">
        <v>7</v>
      </c>
      <c r="E25" s="44" t="s">
        <v>187</v>
      </c>
      <c r="F25" s="44" t="s">
        <v>120</v>
      </c>
      <c r="G25" s="31"/>
      <c r="H25" s="55">
        <v>1029.6</v>
      </c>
      <c r="I25" s="55">
        <v>1029.6</v>
      </c>
      <c r="J25" s="55">
        <v>1029.6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s="75" customFormat="1" ht="10.5" customHeight="1">
      <c r="A26" s="44"/>
      <c r="B26" s="47" t="s">
        <v>173</v>
      </c>
      <c r="C26" s="63"/>
      <c r="D26" s="44"/>
      <c r="E26" s="44"/>
      <c r="F26" s="44"/>
      <c r="G26" s="31"/>
      <c r="H26" s="55"/>
      <c r="I26" s="55"/>
      <c r="J26" s="55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s="2" customFormat="1" ht="11.25" customHeight="1">
      <c r="A27" s="57" t="s">
        <v>29</v>
      </c>
      <c r="B27" s="41" t="s">
        <v>139</v>
      </c>
      <c r="C27" s="41">
        <v>892</v>
      </c>
      <c r="D27" s="57" t="s">
        <v>7</v>
      </c>
      <c r="E27" s="57" t="s">
        <v>188</v>
      </c>
      <c r="F27" s="52"/>
      <c r="G27" s="31"/>
      <c r="H27" s="60">
        <f>SUM(H28)</f>
        <v>280.8</v>
      </c>
      <c r="I27" s="60">
        <f>SUM(I28)</f>
        <v>280.8</v>
      </c>
      <c r="J27" s="60">
        <f>SUM(J28)</f>
        <v>280.8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2" customFormat="1" ht="12" customHeight="1">
      <c r="A28" s="73" t="s">
        <v>30</v>
      </c>
      <c r="B28" s="46" t="s">
        <v>172</v>
      </c>
      <c r="C28" s="48">
        <v>892</v>
      </c>
      <c r="D28" s="52" t="s">
        <v>7</v>
      </c>
      <c r="E28" s="52" t="s">
        <v>188</v>
      </c>
      <c r="F28" s="52" t="s">
        <v>120</v>
      </c>
      <c r="G28" s="31"/>
      <c r="H28" s="53">
        <v>280.8</v>
      </c>
      <c r="I28" s="53">
        <v>280.8</v>
      </c>
      <c r="J28" s="53">
        <v>280.8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2" customFormat="1" ht="11.25" customHeight="1">
      <c r="A29" s="44"/>
      <c r="B29" s="47" t="s">
        <v>173</v>
      </c>
      <c r="C29" s="50"/>
      <c r="D29" s="44"/>
      <c r="E29" s="44"/>
      <c r="F29" s="44"/>
      <c r="G29" s="31"/>
      <c r="H29" s="55"/>
      <c r="I29" s="55"/>
      <c r="J29" s="5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5" customFormat="1" ht="12" customHeight="1">
      <c r="A30" s="29" t="s">
        <v>130</v>
      </c>
      <c r="B30" s="26" t="s">
        <v>62</v>
      </c>
      <c r="C30" s="26">
        <v>892</v>
      </c>
      <c r="D30" s="29" t="s">
        <v>7</v>
      </c>
      <c r="E30" s="29" t="s">
        <v>189</v>
      </c>
      <c r="F30" s="29"/>
      <c r="G30" s="29"/>
      <c r="H30" s="30">
        <f>H31+H33+H34</f>
        <v>4817.5</v>
      </c>
      <c r="I30" s="30">
        <f>I31+I33+I34</f>
        <v>5219.8</v>
      </c>
      <c r="J30" s="30">
        <f>J31+J33+J34</f>
        <v>5191.8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5" customFormat="1" ht="12" customHeight="1">
      <c r="A31" s="52" t="s">
        <v>131</v>
      </c>
      <c r="B31" s="46" t="s">
        <v>172</v>
      </c>
      <c r="C31" s="48">
        <v>892</v>
      </c>
      <c r="D31" s="52" t="s">
        <v>7</v>
      </c>
      <c r="E31" s="52" t="s">
        <v>189</v>
      </c>
      <c r="F31" s="52" t="s">
        <v>120</v>
      </c>
      <c r="G31" s="29"/>
      <c r="H31" s="53">
        <v>1666.5</v>
      </c>
      <c r="I31" s="53">
        <v>1666.5</v>
      </c>
      <c r="J31" s="53">
        <v>1666.5</v>
      </c>
      <c r="K31" s="9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5" customFormat="1" ht="12" customHeight="1">
      <c r="A32" s="44"/>
      <c r="B32" s="47" t="s">
        <v>173</v>
      </c>
      <c r="C32" s="50"/>
      <c r="D32" s="44"/>
      <c r="E32" s="44"/>
      <c r="F32" s="44"/>
      <c r="G32" s="29"/>
      <c r="H32" s="55"/>
      <c r="I32" s="55"/>
      <c r="J32" s="55"/>
      <c r="K32" s="10"/>
      <c r="L32" s="10"/>
      <c r="M32" s="10"/>
      <c r="N32" s="10"/>
      <c r="O32" s="10"/>
      <c r="P32" s="9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" customHeight="1">
      <c r="A33" s="31" t="s">
        <v>132</v>
      </c>
      <c r="B33" s="32" t="s">
        <v>263</v>
      </c>
      <c r="C33" s="33">
        <v>892</v>
      </c>
      <c r="D33" s="31" t="s">
        <v>7</v>
      </c>
      <c r="E33" s="31" t="s">
        <v>189</v>
      </c>
      <c r="F33" s="31" t="s">
        <v>22</v>
      </c>
      <c r="G33" s="31"/>
      <c r="H33" s="22">
        <v>3125.3</v>
      </c>
      <c r="I33" s="22">
        <v>3527.6</v>
      </c>
      <c r="J33" s="22">
        <v>3499.6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1.25" customHeight="1">
      <c r="A34" s="31" t="s">
        <v>133</v>
      </c>
      <c r="B34" s="32" t="s">
        <v>122</v>
      </c>
      <c r="C34" s="33">
        <v>892</v>
      </c>
      <c r="D34" s="31" t="s">
        <v>7</v>
      </c>
      <c r="E34" s="31" t="s">
        <v>189</v>
      </c>
      <c r="F34" s="31" t="s">
        <v>123</v>
      </c>
      <c r="G34" s="31"/>
      <c r="H34" s="22">
        <v>25.7</v>
      </c>
      <c r="I34" s="22">
        <v>25.7</v>
      </c>
      <c r="J34" s="22">
        <v>25.7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1.25" customHeight="1">
      <c r="A35" s="31"/>
      <c r="B35" s="26" t="s">
        <v>299</v>
      </c>
      <c r="C35" s="33"/>
      <c r="D35" s="31"/>
      <c r="E35" s="31"/>
      <c r="F35" s="31"/>
      <c r="G35" s="31"/>
      <c r="H35" s="22"/>
      <c r="I35" s="22"/>
      <c r="J35" s="2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1.25" customHeight="1">
      <c r="A36" s="31"/>
      <c r="B36" s="26" t="s">
        <v>17</v>
      </c>
      <c r="C36" s="41">
        <v>971</v>
      </c>
      <c r="D36" s="57" t="s">
        <v>4</v>
      </c>
      <c r="E36" s="31"/>
      <c r="F36" s="31"/>
      <c r="G36" s="31"/>
      <c r="H36" s="30">
        <f>H37</f>
        <v>5600</v>
      </c>
      <c r="I36" s="22"/>
      <c r="J36" s="2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1.25" customHeight="1">
      <c r="A37" s="29" t="s">
        <v>300</v>
      </c>
      <c r="B37" s="26" t="s">
        <v>271</v>
      </c>
      <c r="C37" s="26">
        <v>932</v>
      </c>
      <c r="D37" s="29" t="s">
        <v>272</v>
      </c>
      <c r="E37" s="26"/>
      <c r="F37" s="100"/>
      <c r="G37" s="26"/>
      <c r="H37" s="101">
        <f>H38</f>
        <v>5600</v>
      </c>
      <c r="I37" s="22">
        <v>0</v>
      </c>
      <c r="J37" s="22"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1.25" customHeight="1">
      <c r="A38" s="29" t="s">
        <v>301</v>
      </c>
      <c r="B38" s="27" t="s">
        <v>273</v>
      </c>
      <c r="C38" s="26">
        <v>932</v>
      </c>
      <c r="D38" s="29" t="s">
        <v>272</v>
      </c>
      <c r="E38" s="57" t="s">
        <v>274</v>
      </c>
      <c r="F38" s="100"/>
      <c r="G38" s="26"/>
      <c r="H38" s="101">
        <f>H39</f>
        <v>5600</v>
      </c>
      <c r="I38" s="22">
        <v>0</v>
      </c>
      <c r="J38" s="22"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1.25" customHeight="1">
      <c r="A39" s="31" t="s">
        <v>302</v>
      </c>
      <c r="B39" s="32" t="s">
        <v>263</v>
      </c>
      <c r="C39" s="33">
        <v>932</v>
      </c>
      <c r="D39" s="31" t="s">
        <v>272</v>
      </c>
      <c r="E39" s="52" t="s">
        <v>274</v>
      </c>
      <c r="F39" s="102">
        <v>200</v>
      </c>
      <c r="G39" s="26"/>
      <c r="H39" s="103">
        <v>5600</v>
      </c>
      <c r="I39" s="22">
        <v>0</v>
      </c>
      <c r="J39" s="22">
        <v>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" customHeight="1">
      <c r="A40" s="31"/>
      <c r="B40" s="26" t="s">
        <v>303</v>
      </c>
      <c r="C40" s="26">
        <v>971</v>
      </c>
      <c r="D40" s="31"/>
      <c r="E40" s="31"/>
      <c r="F40" s="31"/>
      <c r="G40" s="31"/>
      <c r="H40" s="30">
        <f>H41+H76+H83+H88+H109+H145+H152+H164+H169</f>
        <v>130748.5</v>
      </c>
      <c r="I40" s="30">
        <f>SUM(I42,I62,I76,I83,I88,I109,I145,I152,I164,I169)+I65</f>
        <v>136246.16000000003</v>
      </c>
      <c r="J40" s="30">
        <f>SUM(J42,J62,J76,J83,J88,J109,J145,J152,J164,J169)+J65</f>
        <v>137274.2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2" customFormat="1" ht="12" customHeight="1">
      <c r="A41" s="57" t="s">
        <v>33</v>
      </c>
      <c r="B41" s="26" t="s">
        <v>17</v>
      </c>
      <c r="C41" s="41">
        <v>971</v>
      </c>
      <c r="D41" s="57" t="s">
        <v>4</v>
      </c>
      <c r="E41" s="57"/>
      <c r="F41" s="57"/>
      <c r="G41" s="29"/>
      <c r="H41" s="60">
        <f>SUM(H42,H62)+H65</f>
        <v>29494.1</v>
      </c>
      <c r="I41" s="60">
        <f>SUM(I42,I62)+I65</f>
        <v>31257.4</v>
      </c>
      <c r="J41" s="60">
        <f>SUM(J42,J62)+J65</f>
        <v>31466.1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1.25" customHeight="1">
      <c r="A42" s="57" t="s">
        <v>34</v>
      </c>
      <c r="B42" s="41" t="s">
        <v>253</v>
      </c>
      <c r="C42" s="41">
        <v>971</v>
      </c>
      <c r="D42" s="57" t="s">
        <v>14</v>
      </c>
      <c r="E42" s="57"/>
      <c r="F42" s="57"/>
      <c r="G42" s="29"/>
      <c r="H42" s="60">
        <f>SUM(H45,H48,H54,H57)</f>
        <v>22866.1</v>
      </c>
      <c r="I42" s="60">
        <f>SUM(I45,I48,I54,I57)</f>
        <v>23329.4</v>
      </c>
      <c r="J42" s="60">
        <f>SUM(J45,J48,J54,J57)</f>
        <v>23338.1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1.25" customHeight="1">
      <c r="A43" s="43"/>
      <c r="B43" s="49" t="s">
        <v>254</v>
      </c>
      <c r="C43" s="49"/>
      <c r="D43" s="43"/>
      <c r="E43" s="43"/>
      <c r="F43" s="43"/>
      <c r="G43" s="29"/>
      <c r="H43" s="54"/>
      <c r="I43" s="54"/>
      <c r="J43" s="5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1.25" customHeight="1">
      <c r="A44" s="43"/>
      <c r="B44" s="49" t="s">
        <v>255</v>
      </c>
      <c r="C44" s="49"/>
      <c r="D44" s="43"/>
      <c r="E44" s="43"/>
      <c r="F44" s="43"/>
      <c r="G44" s="29"/>
      <c r="H44" s="54"/>
      <c r="I44" s="54"/>
      <c r="J44" s="5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3.5" customHeight="1">
      <c r="A45" s="29" t="s">
        <v>35</v>
      </c>
      <c r="B45" s="26" t="s">
        <v>31</v>
      </c>
      <c r="C45" s="26">
        <v>971</v>
      </c>
      <c r="D45" s="29" t="s">
        <v>14</v>
      </c>
      <c r="E45" s="29" t="s">
        <v>191</v>
      </c>
      <c r="F45" s="29"/>
      <c r="G45" s="29"/>
      <c r="H45" s="30">
        <f>SUM(H46)</f>
        <v>1223.6</v>
      </c>
      <c r="I45" s="30">
        <f>SUM(I46)</f>
        <v>1223.6</v>
      </c>
      <c r="J45" s="30">
        <f>SUM(J46)</f>
        <v>1223.6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1.25" customHeight="1">
      <c r="A46" s="52" t="s">
        <v>36</v>
      </c>
      <c r="B46" s="46" t="s">
        <v>172</v>
      </c>
      <c r="C46" s="48">
        <v>971</v>
      </c>
      <c r="D46" s="52" t="s">
        <v>14</v>
      </c>
      <c r="E46" s="52" t="s">
        <v>191</v>
      </c>
      <c r="F46" s="52" t="s">
        <v>120</v>
      </c>
      <c r="G46" s="31"/>
      <c r="H46" s="53">
        <v>1223.6</v>
      </c>
      <c r="I46" s="53">
        <v>1223.6</v>
      </c>
      <c r="J46" s="53">
        <v>1223.6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" customHeight="1">
      <c r="A47" s="44"/>
      <c r="B47" s="47" t="s">
        <v>173</v>
      </c>
      <c r="C47" s="50"/>
      <c r="D47" s="44"/>
      <c r="E47" s="44"/>
      <c r="F47" s="44"/>
      <c r="G47" s="31"/>
      <c r="H47" s="55"/>
      <c r="I47" s="55"/>
      <c r="J47" s="5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" customHeight="1">
      <c r="A48" s="57" t="s">
        <v>140</v>
      </c>
      <c r="B48" s="41" t="s">
        <v>63</v>
      </c>
      <c r="C48" s="41">
        <v>971</v>
      </c>
      <c r="D48" s="57" t="s">
        <v>14</v>
      </c>
      <c r="E48" s="57" t="s">
        <v>192</v>
      </c>
      <c r="F48" s="57"/>
      <c r="G48" s="29"/>
      <c r="H48" s="60">
        <f>H50+H52+H53</f>
        <v>19032.7</v>
      </c>
      <c r="I48" s="60">
        <f>I50+I52+I53</f>
        <v>19487.9</v>
      </c>
      <c r="J48" s="60">
        <f>J50+J52+J53</f>
        <v>19487.9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1.25" customHeight="1">
      <c r="A49" s="62"/>
      <c r="B49" s="58" t="s">
        <v>64</v>
      </c>
      <c r="C49" s="58"/>
      <c r="D49" s="62"/>
      <c r="E49" s="62"/>
      <c r="F49" s="62"/>
      <c r="G49" s="29"/>
      <c r="H49" s="61"/>
      <c r="I49" s="61"/>
      <c r="J49" s="6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1.25" customHeight="1">
      <c r="A50" s="52" t="s">
        <v>141</v>
      </c>
      <c r="B50" s="46" t="s">
        <v>172</v>
      </c>
      <c r="C50" s="48">
        <v>971</v>
      </c>
      <c r="D50" s="52" t="s">
        <v>14</v>
      </c>
      <c r="E50" s="52" t="s">
        <v>192</v>
      </c>
      <c r="F50" s="52" t="s">
        <v>120</v>
      </c>
      <c r="G50" s="31"/>
      <c r="H50" s="53">
        <v>15978.9</v>
      </c>
      <c r="I50" s="53">
        <v>15978.9</v>
      </c>
      <c r="J50" s="53">
        <v>15978.9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1.25" customHeight="1">
      <c r="A51" s="44"/>
      <c r="B51" s="47" t="s">
        <v>173</v>
      </c>
      <c r="C51" s="50"/>
      <c r="D51" s="44"/>
      <c r="E51" s="44"/>
      <c r="F51" s="44"/>
      <c r="G51" s="31"/>
      <c r="H51" s="55"/>
      <c r="I51" s="55"/>
      <c r="J51" s="5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" customHeight="1">
      <c r="A52" s="31" t="s">
        <v>142</v>
      </c>
      <c r="B52" s="32" t="s">
        <v>263</v>
      </c>
      <c r="C52" s="33">
        <v>971</v>
      </c>
      <c r="D52" s="31" t="s">
        <v>14</v>
      </c>
      <c r="E52" s="31" t="s">
        <v>192</v>
      </c>
      <c r="F52" s="31" t="s">
        <v>22</v>
      </c>
      <c r="G52" s="31"/>
      <c r="H52" s="22">
        <v>3038.1</v>
      </c>
      <c r="I52" s="22">
        <v>3493.3</v>
      </c>
      <c r="J52" s="22">
        <v>3493.3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customHeight="1">
      <c r="A53" s="31" t="s">
        <v>143</v>
      </c>
      <c r="B53" s="32" t="s">
        <v>122</v>
      </c>
      <c r="C53" s="33">
        <v>971</v>
      </c>
      <c r="D53" s="31" t="s">
        <v>14</v>
      </c>
      <c r="E53" s="31" t="s">
        <v>192</v>
      </c>
      <c r="F53" s="31" t="s">
        <v>123</v>
      </c>
      <c r="G53" s="31"/>
      <c r="H53" s="22">
        <v>15.7</v>
      </c>
      <c r="I53" s="22">
        <v>15.7</v>
      </c>
      <c r="J53" s="22">
        <v>15.7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1.25" customHeight="1">
      <c r="A54" s="57" t="s">
        <v>144</v>
      </c>
      <c r="B54" s="41" t="s">
        <v>112</v>
      </c>
      <c r="C54" s="41">
        <v>971</v>
      </c>
      <c r="D54" s="57" t="s">
        <v>14</v>
      </c>
      <c r="E54" s="57" t="s">
        <v>217</v>
      </c>
      <c r="F54" s="57"/>
      <c r="G54" s="29"/>
      <c r="H54" s="60">
        <f>SUM(H56)</f>
        <v>7.2</v>
      </c>
      <c r="I54" s="60">
        <f>SUM(I56)</f>
        <v>7.5</v>
      </c>
      <c r="J54" s="60">
        <f>SUM(J56)</f>
        <v>7.8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" customHeight="1">
      <c r="A55" s="62"/>
      <c r="B55" s="58" t="s">
        <v>113</v>
      </c>
      <c r="C55" s="58"/>
      <c r="D55" s="62"/>
      <c r="E55" s="62"/>
      <c r="F55" s="62"/>
      <c r="G55" s="29"/>
      <c r="H55" s="61"/>
      <c r="I55" s="61"/>
      <c r="J55" s="6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1.25" customHeight="1">
      <c r="A56" s="31" t="s">
        <v>145</v>
      </c>
      <c r="B56" s="32" t="s">
        <v>263</v>
      </c>
      <c r="C56" s="33">
        <v>971</v>
      </c>
      <c r="D56" s="31" t="s">
        <v>14</v>
      </c>
      <c r="E56" s="31" t="s">
        <v>217</v>
      </c>
      <c r="F56" s="31" t="s">
        <v>22</v>
      </c>
      <c r="G56" s="31"/>
      <c r="H56" s="22">
        <v>7.2</v>
      </c>
      <c r="I56" s="22">
        <v>7.5</v>
      </c>
      <c r="J56" s="22">
        <v>7.8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1.25" customHeight="1">
      <c r="A57" s="57" t="s">
        <v>174</v>
      </c>
      <c r="B57" s="41" t="s">
        <v>114</v>
      </c>
      <c r="C57" s="41">
        <v>971</v>
      </c>
      <c r="D57" s="57" t="s">
        <v>14</v>
      </c>
      <c r="E57" s="57" t="s">
        <v>218</v>
      </c>
      <c r="F57" s="57"/>
      <c r="G57" s="29"/>
      <c r="H57" s="60">
        <f>H59+H61</f>
        <v>2602.6</v>
      </c>
      <c r="I57" s="60">
        <f>I59+I61</f>
        <v>2610.3999999999996</v>
      </c>
      <c r="J57" s="60">
        <f>J59+J61</f>
        <v>2618.7999999999997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1.25" customHeight="1">
      <c r="A58" s="62"/>
      <c r="B58" s="58" t="s">
        <v>115</v>
      </c>
      <c r="C58" s="58"/>
      <c r="D58" s="62"/>
      <c r="E58" s="62"/>
      <c r="F58" s="62"/>
      <c r="G58" s="29"/>
      <c r="H58" s="61"/>
      <c r="I58" s="61"/>
      <c r="J58" s="6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1.25" customHeight="1">
      <c r="A59" s="52" t="s">
        <v>175</v>
      </c>
      <c r="B59" s="46" t="s">
        <v>172</v>
      </c>
      <c r="C59" s="48">
        <v>971</v>
      </c>
      <c r="D59" s="52" t="s">
        <v>14</v>
      </c>
      <c r="E59" s="52" t="s">
        <v>218</v>
      </c>
      <c r="F59" s="52" t="s">
        <v>120</v>
      </c>
      <c r="G59" s="31"/>
      <c r="H59" s="53">
        <v>2405.2</v>
      </c>
      <c r="I59" s="53">
        <v>2405.2</v>
      </c>
      <c r="J59" s="53">
        <v>2405.2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1.25" customHeight="1">
      <c r="A60" s="44"/>
      <c r="B60" s="47" t="s">
        <v>173</v>
      </c>
      <c r="C60" s="50"/>
      <c r="D60" s="44"/>
      <c r="E60" s="44"/>
      <c r="F60" s="44"/>
      <c r="G60" s="31"/>
      <c r="H60" s="55"/>
      <c r="I60" s="55"/>
      <c r="J60" s="5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1.25" customHeight="1">
      <c r="A61" s="31" t="s">
        <v>176</v>
      </c>
      <c r="B61" s="32" t="s">
        <v>263</v>
      </c>
      <c r="C61" s="33">
        <v>971</v>
      </c>
      <c r="D61" s="31" t="s">
        <v>14</v>
      </c>
      <c r="E61" s="31" t="s">
        <v>218</v>
      </c>
      <c r="F61" s="31" t="s">
        <v>22</v>
      </c>
      <c r="G61" s="31"/>
      <c r="H61" s="22">
        <v>197.4</v>
      </c>
      <c r="I61" s="22">
        <v>205.2</v>
      </c>
      <c r="J61" s="22">
        <v>213.6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2" customFormat="1" ht="12.75" customHeight="1">
      <c r="A62" s="29" t="s">
        <v>275</v>
      </c>
      <c r="B62" s="26" t="s">
        <v>32</v>
      </c>
      <c r="C62" s="26">
        <v>971</v>
      </c>
      <c r="D62" s="29" t="s">
        <v>65</v>
      </c>
      <c r="E62" s="29"/>
      <c r="F62" s="29"/>
      <c r="G62" s="29"/>
      <c r="H62" s="30">
        <f aca="true" t="shared" si="0" ref="H62:J63">SUM(H63)</f>
        <v>200</v>
      </c>
      <c r="I62" s="30">
        <f t="shared" si="0"/>
        <v>200</v>
      </c>
      <c r="J62" s="30">
        <f t="shared" si="0"/>
        <v>200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s="2" customFormat="1" ht="12.75" customHeight="1">
      <c r="A63" s="29" t="s">
        <v>278</v>
      </c>
      <c r="B63" s="26" t="s">
        <v>134</v>
      </c>
      <c r="C63" s="26">
        <v>971</v>
      </c>
      <c r="D63" s="29" t="s">
        <v>65</v>
      </c>
      <c r="E63" s="29" t="s">
        <v>193</v>
      </c>
      <c r="F63" s="29"/>
      <c r="G63" s="29"/>
      <c r="H63" s="30">
        <f t="shared" si="0"/>
        <v>200</v>
      </c>
      <c r="I63" s="30">
        <f t="shared" si="0"/>
        <v>200</v>
      </c>
      <c r="J63" s="30">
        <f t="shared" si="0"/>
        <v>200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2" customFormat="1" ht="12.75" customHeight="1">
      <c r="A64" s="31" t="s">
        <v>281</v>
      </c>
      <c r="B64" s="32" t="s">
        <v>122</v>
      </c>
      <c r="C64" s="33">
        <v>971</v>
      </c>
      <c r="D64" s="31" t="s">
        <v>65</v>
      </c>
      <c r="E64" s="31" t="s">
        <v>193</v>
      </c>
      <c r="F64" s="31" t="s">
        <v>123</v>
      </c>
      <c r="G64" s="31"/>
      <c r="H64" s="22">
        <v>200</v>
      </c>
      <c r="I64" s="22">
        <v>200</v>
      </c>
      <c r="J64" s="22">
        <v>200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2" customFormat="1" ht="12.75" customHeight="1">
      <c r="A65" s="29" t="s">
        <v>290</v>
      </c>
      <c r="B65" s="26" t="s">
        <v>276</v>
      </c>
      <c r="C65" s="26">
        <v>971</v>
      </c>
      <c r="D65" s="29" t="s">
        <v>277</v>
      </c>
      <c r="E65" s="31"/>
      <c r="F65" s="31"/>
      <c r="G65" s="31"/>
      <c r="H65" s="30">
        <f>H66+H68+H70+H73</f>
        <v>6428</v>
      </c>
      <c r="I65" s="30">
        <f>I66+I68+I70+I73</f>
        <v>7728</v>
      </c>
      <c r="J65" s="30">
        <f>J66+J68+J70+J73</f>
        <v>7928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2" customFormat="1" ht="12.75" customHeight="1">
      <c r="A66" s="29" t="s">
        <v>291</v>
      </c>
      <c r="B66" s="26" t="s">
        <v>279</v>
      </c>
      <c r="C66" s="26">
        <v>971</v>
      </c>
      <c r="D66" s="29" t="s">
        <v>277</v>
      </c>
      <c r="E66" s="29" t="s">
        <v>280</v>
      </c>
      <c r="F66" s="31"/>
      <c r="G66" s="31"/>
      <c r="H66" s="30">
        <f>H67</f>
        <v>45</v>
      </c>
      <c r="I66" s="30">
        <f>I67</f>
        <v>45</v>
      </c>
      <c r="J66" s="30">
        <f>J67</f>
        <v>45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2" customFormat="1" ht="12.75" customHeight="1">
      <c r="A67" s="31" t="s">
        <v>292</v>
      </c>
      <c r="B67" s="32" t="s">
        <v>263</v>
      </c>
      <c r="C67" s="33">
        <v>971</v>
      </c>
      <c r="D67" s="31" t="s">
        <v>277</v>
      </c>
      <c r="E67" s="31" t="s">
        <v>280</v>
      </c>
      <c r="F67" s="31" t="s">
        <v>22</v>
      </c>
      <c r="G67" s="31"/>
      <c r="H67" s="22">
        <v>45</v>
      </c>
      <c r="I67" s="22">
        <v>45</v>
      </c>
      <c r="J67" s="22">
        <v>45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2" customFormat="1" ht="12.75" customHeight="1">
      <c r="A68" s="29" t="s">
        <v>293</v>
      </c>
      <c r="B68" s="26" t="s">
        <v>282</v>
      </c>
      <c r="C68" s="26">
        <v>971</v>
      </c>
      <c r="D68" s="29" t="s">
        <v>277</v>
      </c>
      <c r="E68" s="29" t="s">
        <v>283</v>
      </c>
      <c r="F68" s="31"/>
      <c r="G68" s="31"/>
      <c r="H68" s="30">
        <f>H69</f>
        <v>6200</v>
      </c>
      <c r="I68" s="30">
        <f>I69</f>
        <v>7500</v>
      </c>
      <c r="J68" s="30">
        <f>J69</f>
        <v>7700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2" customFormat="1" ht="12.75" customHeight="1">
      <c r="A69" s="31" t="s">
        <v>294</v>
      </c>
      <c r="B69" s="32" t="s">
        <v>263</v>
      </c>
      <c r="C69" s="33">
        <v>971</v>
      </c>
      <c r="D69" s="31" t="s">
        <v>277</v>
      </c>
      <c r="E69" s="31" t="s">
        <v>283</v>
      </c>
      <c r="F69" s="31" t="s">
        <v>22</v>
      </c>
      <c r="G69" s="31"/>
      <c r="H69" s="22">
        <v>6200</v>
      </c>
      <c r="I69" s="22">
        <v>7500</v>
      </c>
      <c r="J69" s="22">
        <v>7700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2" customFormat="1" ht="12.75" customHeight="1">
      <c r="A70" s="57" t="s">
        <v>295</v>
      </c>
      <c r="B70" s="41" t="s">
        <v>284</v>
      </c>
      <c r="C70" s="41">
        <v>971</v>
      </c>
      <c r="D70" s="57" t="s">
        <v>277</v>
      </c>
      <c r="E70" s="57" t="s">
        <v>285</v>
      </c>
      <c r="F70" s="57"/>
      <c r="G70" s="29"/>
      <c r="H70" s="60">
        <f>H72</f>
        <v>99</v>
      </c>
      <c r="I70" s="60">
        <f>I72</f>
        <v>99</v>
      </c>
      <c r="J70" s="60">
        <f>J72</f>
        <v>99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2" customFormat="1" ht="12.75" customHeight="1">
      <c r="A71" s="43"/>
      <c r="B71" s="49" t="s">
        <v>286</v>
      </c>
      <c r="C71" s="49"/>
      <c r="D71" s="43"/>
      <c r="E71" s="43"/>
      <c r="F71" s="43"/>
      <c r="G71" s="29"/>
      <c r="H71" s="54"/>
      <c r="I71" s="54"/>
      <c r="J71" s="54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2" customFormat="1" ht="12.75" customHeight="1">
      <c r="A72" s="31" t="s">
        <v>296</v>
      </c>
      <c r="B72" s="32" t="s">
        <v>263</v>
      </c>
      <c r="C72" s="33">
        <v>971</v>
      </c>
      <c r="D72" s="31" t="s">
        <v>277</v>
      </c>
      <c r="E72" s="31" t="s">
        <v>285</v>
      </c>
      <c r="F72" s="31" t="s">
        <v>22</v>
      </c>
      <c r="G72" s="31"/>
      <c r="H72" s="22">
        <v>99</v>
      </c>
      <c r="I72" s="22">
        <v>99</v>
      </c>
      <c r="J72" s="22">
        <v>99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2" customFormat="1" ht="12.75" customHeight="1">
      <c r="A73" s="57" t="s">
        <v>297</v>
      </c>
      <c r="B73" s="40" t="s">
        <v>252</v>
      </c>
      <c r="C73" s="41">
        <v>971</v>
      </c>
      <c r="D73" s="57" t="s">
        <v>277</v>
      </c>
      <c r="E73" s="57" t="s">
        <v>190</v>
      </c>
      <c r="F73" s="57"/>
      <c r="G73" s="29"/>
      <c r="H73" s="60">
        <f>H75</f>
        <v>84</v>
      </c>
      <c r="I73" s="60">
        <f>I75</f>
        <v>84</v>
      </c>
      <c r="J73" s="60">
        <f>J75</f>
        <v>84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2" customFormat="1" ht="12.75" customHeight="1">
      <c r="A74" s="62"/>
      <c r="B74" s="64" t="s">
        <v>94</v>
      </c>
      <c r="C74" s="58"/>
      <c r="D74" s="62"/>
      <c r="E74" s="62"/>
      <c r="F74" s="62"/>
      <c r="G74" s="29"/>
      <c r="H74" s="61"/>
      <c r="I74" s="61"/>
      <c r="J74" s="6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2" customFormat="1" ht="12.75" customHeight="1">
      <c r="A75" s="76" t="s">
        <v>298</v>
      </c>
      <c r="B75" s="79" t="s">
        <v>122</v>
      </c>
      <c r="C75" s="77">
        <v>971</v>
      </c>
      <c r="D75" s="76" t="s">
        <v>277</v>
      </c>
      <c r="E75" s="76" t="s">
        <v>190</v>
      </c>
      <c r="F75" s="76" t="s">
        <v>123</v>
      </c>
      <c r="G75" s="29"/>
      <c r="H75" s="78">
        <v>84</v>
      </c>
      <c r="I75" s="78">
        <v>84</v>
      </c>
      <c r="J75" s="78">
        <v>84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2" customFormat="1" ht="12" customHeight="1">
      <c r="A76" s="29" t="s">
        <v>86</v>
      </c>
      <c r="B76" s="26" t="s">
        <v>66</v>
      </c>
      <c r="C76" s="26">
        <v>971</v>
      </c>
      <c r="D76" s="29" t="s">
        <v>8</v>
      </c>
      <c r="E76" s="29"/>
      <c r="F76" s="29"/>
      <c r="G76" s="29"/>
      <c r="H76" s="30">
        <f>SUM(H77)</f>
        <v>50</v>
      </c>
      <c r="I76" s="30">
        <f>SUM(I77)</f>
        <v>60</v>
      </c>
      <c r="J76" s="30">
        <f>SUM(J77)</f>
        <v>60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2" customFormat="1" ht="12" customHeight="1">
      <c r="A77" s="57" t="s">
        <v>38</v>
      </c>
      <c r="B77" s="41" t="s">
        <v>96</v>
      </c>
      <c r="C77" s="41">
        <v>971</v>
      </c>
      <c r="D77" s="57" t="s">
        <v>9</v>
      </c>
      <c r="E77" s="57"/>
      <c r="F77" s="57"/>
      <c r="G77" s="29"/>
      <c r="H77" s="60">
        <f>SUM(H79)</f>
        <v>50</v>
      </c>
      <c r="I77" s="60">
        <f>SUM(I79)</f>
        <v>60</v>
      </c>
      <c r="J77" s="60">
        <f>SUM(J79)</f>
        <v>60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2" customFormat="1" ht="10.5" customHeight="1">
      <c r="A78" s="45"/>
      <c r="B78" s="58" t="s">
        <v>95</v>
      </c>
      <c r="C78" s="51"/>
      <c r="D78" s="45"/>
      <c r="E78" s="45"/>
      <c r="F78" s="45"/>
      <c r="G78" s="31"/>
      <c r="H78" s="61"/>
      <c r="I78" s="61"/>
      <c r="J78" s="6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2" customFormat="1" ht="12.75" customHeight="1">
      <c r="A79" s="57" t="s">
        <v>39</v>
      </c>
      <c r="B79" s="41" t="s">
        <v>264</v>
      </c>
      <c r="C79" s="41">
        <v>971</v>
      </c>
      <c r="D79" s="57" t="s">
        <v>9</v>
      </c>
      <c r="E79" s="57" t="s">
        <v>194</v>
      </c>
      <c r="F79" s="57"/>
      <c r="G79" s="29"/>
      <c r="H79" s="60">
        <f>SUM(H82)</f>
        <v>50</v>
      </c>
      <c r="I79" s="60">
        <f>SUM(I82)</f>
        <v>60</v>
      </c>
      <c r="J79" s="60">
        <f>SUM(J82)</f>
        <v>60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s="2" customFormat="1" ht="12.75" customHeight="1">
      <c r="A80" s="43"/>
      <c r="B80" s="13" t="s">
        <v>265</v>
      </c>
      <c r="C80" s="49"/>
      <c r="D80" s="43"/>
      <c r="E80" s="43"/>
      <c r="F80" s="43"/>
      <c r="G80" s="29"/>
      <c r="H80" s="54"/>
      <c r="I80" s="54"/>
      <c r="J80" s="54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2" customFormat="1" ht="12.75" customHeight="1">
      <c r="A81" s="98"/>
      <c r="B81" s="58" t="s">
        <v>266</v>
      </c>
      <c r="C81" s="99"/>
      <c r="D81" s="62"/>
      <c r="E81" s="62"/>
      <c r="F81" s="62"/>
      <c r="G81" s="29"/>
      <c r="H81" s="61"/>
      <c r="I81" s="61"/>
      <c r="J81" s="6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2" customFormat="1" ht="12.75" customHeight="1">
      <c r="A82" s="52" t="s">
        <v>40</v>
      </c>
      <c r="B82" s="32" t="s">
        <v>263</v>
      </c>
      <c r="C82" s="48">
        <v>971</v>
      </c>
      <c r="D82" s="52" t="s">
        <v>9</v>
      </c>
      <c r="E82" s="52" t="s">
        <v>194</v>
      </c>
      <c r="F82" s="52" t="s">
        <v>22</v>
      </c>
      <c r="G82" s="52"/>
      <c r="H82" s="53">
        <v>50</v>
      </c>
      <c r="I82" s="53">
        <v>60</v>
      </c>
      <c r="J82" s="53">
        <v>60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2" customFormat="1" ht="13.5" customHeight="1">
      <c r="A83" s="29" t="s">
        <v>146</v>
      </c>
      <c r="B83" s="26" t="s">
        <v>84</v>
      </c>
      <c r="C83" s="26">
        <v>971</v>
      </c>
      <c r="D83" s="29" t="s">
        <v>83</v>
      </c>
      <c r="E83" s="31"/>
      <c r="F83" s="31"/>
      <c r="G83" s="31"/>
      <c r="H83" s="30">
        <f aca="true" t="shared" si="1" ref="H83:J84">H84</f>
        <v>62.9</v>
      </c>
      <c r="I83" s="30">
        <f t="shared" si="1"/>
        <v>62.9</v>
      </c>
      <c r="J83" s="30">
        <f t="shared" si="1"/>
        <v>62.9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2" customFormat="1" ht="12.75" customHeight="1">
      <c r="A84" s="29" t="s">
        <v>44</v>
      </c>
      <c r="B84" s="26" t="s">
        <v>85</v>
      </c>
      <c r="C84" s="26">
        <v>971</v>
      </c>
      <c r="D84" s="29" t="s">
        <v>82</v>
      </c>
      <c r="E84" s="31"/>
      <c r="F84" s="31"/>
      <c r="G84" s="31"/>
      <c r="H84" s="30">
        <f t="shared" si="1"/>
        <v>62.9</v>
      </c>
      <c r="I84" s="30">
        <f t="shared" si="1"/>
        <v>62.9</v>
      </c>
      <c r="J84" s="30">
        <f t="shared" si="1"/>
        <v>62.9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2" customHeight="1">
      <c r="A85" s="82" t="s">
        <v>45</v>
      </c>
      <c r="B85" s="40" t="s">
        <v>127</v>
      </c>
      <c r="C85" s="84">
        <v>971</v>
      </c>
      <c r="D85" s="82" t="s">
        <v>82</v>
      </c>
      <c r="E85" s="82" t="s">
        <v>195</v>
      </c>
      <c r="F85" s="82"/>
      <c r="G85" s="57"/>
      <c r="H85" s="83">
        <v>62.9</v>
      </c>
      <c r="I85" s="83">
        <v>62.9</v>
      </c>
      <c r="J85" s="83">
        <v>62.9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customHeight="1">
      <c r="A86" s="65"/>
      <c r="B86" s="64" t="s">
        <v>128</v>
      </c>
      <c r="C86" s="65"/>
      <c r="D86" s="66"/>
      <c r="E86" s="66"/>
      <c r="F86" s="66"/>
      <c r="G86" s="86"/>
      <c r="H86" s="65"/>
      <c r="I86" s="65"/>
      <c r="J86" s="6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customHeight="1">
      <c r="A87" s="34" t="s">
        <v>147</v>
      </c>
      <c r="B87" s="32" t="s">
        <v>263</v>
      </c>
      <c r="C87" s="35">
        <v>971</v>
      </c>
      <c r="D87" s="34" t="s">
        <v>82</v>
      </c>
      <c r="E87" s="35">
        <v>5100000120</v>
      </c>
      <c r="F87" s="35">
        <v>200</v>
      </c>
      <c r="G87" s="33"/>
      <c r="H87" s="36">
        <v>62.9</v>
      </c>
      <c r="I87" s="36">
        <v>62.9</v>
      </c>
      <c r="J87" s="36">
        <v>62.9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1.25" customHeight="1">
      <c r="A88" s="25">
        <v>5</v>
      </c>
      <c r="B88" s="26" t="s">
        <v>37</v>
      </c>
      <c r="C88" s="26">
        <v>971</v>
      </c>
      <c r="D88" s="29" t="s">
        <v>5</v>
      </c>
      <c r="E88" s="29"/>
      <c r="F88" s="29"/>
      <c r="G88" s="29"/>
      <c r="H88" s="30">
        <f>SUM(H89)</f>
        <v>67552</v>
      </c>
      <c r="I88" s="30">
        <f>SUM(I89)</f>
        <v>77654.6</v>
      </c>
      <c r="J88" s="30">
        <f>SUM(J89)</f>
        <v>78389.5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" customHeight="1">
      <c r="A89" s="29" t="s">
        <v>46</v>
      </c>
      <c r="B89" s="26" t="s">
        <v>41</v>
      </c>
      <c r="C89" s="26">
        <v>971</v>
      </c>
      <c r="D89" s="29" t="s">
        <v>42</v>
      </c>
      <c r="E89" s="29"/>
      <c r="F89" s="29"/>
      <c r="G89" s="29"/>
      <c r="H89" s="30">
        <f>SUM(H90,H93,H95,H98,H100,H103)</f>
        <v>67552</v>
      </c>
      <c r="I89" s="30">
        <f>SUM(I90,I93,I95,I98,I100,I103)</f>
        <v>77654.6</v>
      </c>
      <c r="J89" s="30">
        <f>SUM(J90,J93,J95,J98,J100,J103)</f>
        <v>78389.5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customHeight="1">
      <c r="A90" s="57" t="s">
        <v>48</v>
      </c>
      <c r="B90" s="41" t="s">
        <v>98</v>
      </c>
      <c r="C90" s="41">
        <v>971</v>
      </c>
      <c r="D90" s="57" t="s">
        <v>42</v>
      </c>
      <c r="E90" s="57" t="s">
        <v>196</v>
      </c>
      <c r="F90" s="57"/>
      <c r="G90" s="29"/>
      <c r="H90" s="60">
        <f>SUM(H92)</f>
        <v>33051.7</v>
      </c>
      <c r="I90" s="60">
        <f>SUM(I92)</f>
        <v>42308.7</v>
      </c>
      <c r="J90" s="60">
        <f>SUM(J92)</f>
        <v>42325.1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9.75" customHeight="1">
      <c r="A91" s="62"/>
      <c r="B91" s="58" t="s">
        <v>97</v>
      </c>
      <c r="C91" s="58"/>
      <c r="D91" s="62"/>
      <c r="E91" s="62"/>
      <c r="F91" s="62"/>
      <c r="G91" s="29"/>
      <c r="H91" s="61"/>
      <c r="I91" s="61"/>
      <c r="J91" s="61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" customHeight="1">
      <c r="A92" s="31" t="s">
        <v>147</v>
      </c>
      <c r="B92" s="32" t="s">
        <v>263</v>
      </c>
      <c r="C92" s="33">
        <v>971</v>
      </c>
      <c r="D92" s="31" t="s">
        <v>42</v>
      </c>
      <c r="E92" s="31" t="s">
        <v>196</v>
      </c>
      <c r="F92" s="31" t="s">
        <v>22</v>
      </c>
      <c r="G92" s="31"/>
      <c r="H92" s="22">
        <v>33051.7</v>
      </c>
      <c r="I92" s="22">
        <v>42308.7</v>
      </c>
      <c r="J92" s="22">
        <v>42325.1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 customHeight="1">
      <c r="A93" s="29" t="s">
        <v>148</v>
      </c>
      <c r="B93" s="26" t="s">
        <v>81</v>
      </c>
      <c r="C93" s="26">
        <v>971</v>
      </c>
      <c r="D93" s="29" t="s">
        <v>42</v>
      </c>
      <c r="E93" s="29" t="s">
        <v>197</v>
      </c>
      <c r="F93" s="29"/>
      <c r="G93" s="29"/>
      <c r="H93" s="30">
        <f>H94</f>
        <v>222.7</v>
      </c>
      <c r="I93" s="30">
        <f>I94</f>
        <v>218</v>
      </c>
      <c r="J93" s="30">
        <f>J94</f>
        <v>218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4.25" customHeight="1">
      <c r="A94" s="31" t="s">
        <v>149</v>
      </c>
      <c r="B94" s="32" t="s">
        <v>263</v>
      </c>
      <c r="C94" s="33">
        <v>971</v>
      </c>
      <c r="D94" s="31" t="s">
        <v>42</v>
      </c>
      <c r="E94" s="31" t="s">
        <v>197</v>
      </c>
      <c r="F94" s="31" t="s">
        <v>22</v>
      </c>
      <c r="G94" s="31"/>
      <c r="H94" s="22">
        <v>222.7</v>
      </c>
      <c r="I94" s="22">
        <v>218</v>
      </c>
      <c r="J94" s="22">
        <v>218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 customHeight="1">
      <c r="A95" s="57" t="s">
        <v>150</v>
      </c>
      <c r="B95" s="41" t="s">
        <v>249</v>
      </c>
      <c r="C95" s="41">
        <v>971</v>
      </c>
      <c r="D95" s="57" t="s">
        <v>42</v>
      </c>
      <c r="E95" s="57" t="s">
        <v>198</v>
      </c>
      <c r="F95" s="57"/>
      <c r="G95" s="29"/>
      <c r="H95" s="60">
        <f>SUM(H97)</f>
        <v>250</v>
      </c>
      <c r="I95" s="60">
        <f>SUM(I97)</f>
        <v>300</v>
      </c>
      <c r="J95" s="60">
        <f>SUM(J97)</f>
        <v>300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0.5" customHeight="1">
      <c r="A96" s="62"/>
      <c r="B96" s="58" t="s">
        <v>184</v>
      </c>
      <c r="C96" s="58"/>
      <c r="D96" s="62"/>
      <c r="E96" s="62"/>
      <c r="F96" s="62"/>
      <c r="G96" s="29"/>
      <c r="H96" s="61"/>
      <c r="I96" s="61"/>
      <c r="J96" s="6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 customHeight="1">
      <c r="A97" s="31" t="s">
        <v>151</v>
      </c>
      <c r="B97" s="32" t="s">
        <v>263</v>
      </c>
      <c r="C97" s="33">
        <v>971</v>
      </c>
      <c r="D97" s="31" t="s">
        <v>42</v>
      </c>
      <c r="E97" s="31" t="s">
        <v>198</v>
      </c>
      <c r="F97" s="31" t="s">
        <v>22</v>
      </c>
      <c r="G97" s="31"/>
      <c r="H97" s="22">
        <v>250</v>
      </c>
      <c r="I97" s="22">
        <v>300</v>
      </c>
      <c r="J97" s="22">
        <v>300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 customHeight="1">
      <c r="A98" s="29" t="s">
        <v>152</v>
      </c>
      <c r="B98" s="26" t="s">
        <v>135</v>
      </c>
      <c r="C98" s="26">
        <v>971</v>
      </c>
      <c r="D98" s="29" t="s">
        <v>42</v>
      </c>
      <c r="E98" s="29" t="s">
        <v>199</v>
      </c>
      <c r="F98" s="29"/>
      <c r="G98" s="29"/>
      <c r="H98" s="30">
        <f>SUM(H99)</f>
        <v>12181.7</v>
      </c>
      <c r="I98" s="30">
        <f>SUM(I99)</f>
        <v>12223</v>
      </c>
      <c r="J98" s="30">
        <f>SUM(J99)</f>
        <v>12223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" customHeight="1">
      <c r="A99" s="31" t="s">
        <v>153</v>
      </c>
      <c r="B99" s="32" t="s">
        <v>263</v>
      </c>
      <c r="C99" s="33">
        <v>971</v>
      </c>
      <c r="D99" s="31" t="s">
        <v>42</v>
      </c>
      <c r="E99" s="31" t="s">
        <v>199</v>
      </c>
      <c r="F99" s="31" t="s">
        <v>22</v>
      </c>
      <c r="G99" s="31"/>
      <c r="H99" s="22">
        <v>12181.7</v>
      </c>
      <c r="I99" s="22">
        <v>12223</v>
      </c>
      <c r="J99" s="22">
        <v>12223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" customHeight="1">
      <c r="A100" s="57" t="s">
        <v>154</v>
      </c>
      <c r="B100" s="41" t="s">
        <v>99</v>
      </c>
      <c r="C100" s="41">
        <v>971</v>
      </c>
      <c r="D100" s="57" t="s">
        <v>42</v>
      </c>
      <c r="E100" s="57" t="s">
        <v>200</v>
      </c>
      <c r="F100" s="57"/>
      <c r="G100" s="29"/>
      <c r="H100" s="60">
        <f>SUM(H102)</f>
        <v>1500</v>
      </c>
      <c r="I100" s="60">
        <f>SUM(I102)</f>
        <v>1500</v>
      </c>
      <c r="J100" s="60">
        <f>SUM(J102)</f>
        <v>1500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s="2" customFormat="1" ht="10.5" customHeight="1">
      <c r="A101" s="62"/>
      <c r="B101" s="58" t="s">
        <v>136</v>
      </c>
      <c r="C101" s="58"/>
      <c r="D101" s="62"/>
      <c r="E101" s="62"/>
      <c r="F101" s="62"/>
      <c r="G101" s="29"/>
      <c r="H101" s="61"/>
      <c r="I101" s="61"/>
      <c r="J101" s="6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2" customFormat="1" ht="12" customHeight="1">
      <c r="A102" s="31" t="s">
        <v>155</v>
      </c>
      <c r="B102" s="32" t="s">
        <v>263</v>
      </c>
      <c r="C102" s="33">
        <v>971</v>
      </c>
      <c r="D102" s="31" t="s">
        <v>42</v>
      </c>
      <c r="E102" s="31" t="s">
        <v>200</v>
      </c>
      <c r="F102" s="31" t="s">
        <v>22</v>
      </c>
      <c r="G102" s="31"/>
      <c r="H102" s="22">
        <v>1500</v>
      </c>
      <c r="I102" s="22">
        <v>1500</v>
      </c>
      <c r="J102" s="22">
        <v>1500</v>
      </c>
      <c r="K102" s="74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2" customFormat="1" ht="12.75" customHeight="1">
      <c r="A103" s="81" t="s">
        <v>156</v>
      </c>
      <c r="B103" s="84" t="s">
        <v>183</v>
      </c>
      <c r="C103" s="80">
        <v>971</v>
      </c>
      <c r="D103" s="81" t="s">
        <v>42</v>
      </c>
      <c r="E103" s="81" t="s">
        <v>201</v>
      </c>
      <c r="F103" s="81"/>
      <c r="G103" s="37" t="s">
        <v>6</v>
      </c>
      <c r="H103" s="85">
        <f>SUM(H104)</f>
        <v>20345.9</v>
      </c>
      <c r="I103" s="85">
        <f>SUM(I104)</f>
        <v>21104.9</v>
      </c>
      <c r="J103" s="85">
        <f>SUM(J104)</f>
        <v>21823.4</v>
      </c>
      <c r="K103" s="74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2" customFormat="1" ht="12.75" customHeight="1">
      <c r="A104" s="31" t="s">
        <v>157</v>
      </c>
      <c r="B104" s="32" t="s">
        <v>263</v>
      </c>
      <c r="C104" s="33">
        <v>971</v>
      </c>
      <c r="D104" s="31" t="s">
        <v>42</v>
      </c>
      <c r="E104" s="31" t="s">
        <v>201</v>
      </c>
      <c r="F104" s="31" t="s">
        <v>22</v>
      </c>
      <c r="G104" s="31"/>
      <c r="H104" s="22">
        <v>20345.9</v>
      </c>
      <c r="I104" s="22">
        <v>21104.9</v>
      </c>
      <c r="J104" s="22">
        <v>21823.4</v>
      </c>
      <c r="K104" s="74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2" customFormat="1" ht="12.75" customHeight="1" hidden="1">
      <c r="A105" s="87"/>
      <c r="B105" s="88"/>
      <c r="C105" s="89"/>
      <c r="D105" s="87"/>
      <c r="E105" s="87"/>
      <c r="F105" s="87"/>
      <c r="G105" s="87"/>
      <c r="H105" s="90" t="s">
        <v>138</v>
      </c>
      <c r="I105" s="90" t="s">
        <v>138</v>
      </c>
      <c r="J105" s="90" t="s">
        <v>138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2" customFormat="1" ht="23.25" customHeight="1" hidden="1">
      <c r="A106" s="121" t="s">
        <v>2</v>
      </c>
      <c r="B106" s="116" t="s">
        <v>0</v>
      </c>
      <c r="C106" s="109" t="s">
        <v>109</v>
      </c>
      <c r="D106" s="109" t="s">
        <v>110</v>
      </c>
      <c r="E106" s="109" t="s">
        <v>111</v>
      </c>
      <c r="F106" s="114" t="s">
        <v>124</v>
      </c>
      <c r="G106" s="91"/>
      <c r="H106" s="109" t="s">
        <v>247</v>
      </c>
      <c r="I106" s="109" t="s">
        <v>247</v>
      </c>
      <c r="J106" s="109" t="s">
        <v>247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2" customFormat="1" ht="13.5" customHeight="1" hidden="1">
      <c r="A107" s="122"/>
      <c r="B107" s="117"/>
      <c r="C107" s="112"/>
      <c r="D107" s="110"/>
      <c r="E107" s="110"/>
      <c r="F107" s="110"/>
      <c r="G107" s="91" t="s">
        <v>80</v>
      </c>
      <c r="H107" s="110"/>
      <c r="I107" s="110"/>
      <c r="J107" s="1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2" customFormat="1" ht="11.25" customHeight="1" hidden="1">
      <c r="A108" s="123"/>
      <c r="B108" s="118"/>
      <c r="C108" s="113"/>
      <c r="D108" s="111"/>
      <c r="E108" s="111"/>
      <c r="F108" s="111"/>
      <c r="G108" s="91"/>
      <c r="H108" s="111"/>
      <c r="I108" s="111"/>
      <c r="J108" s="11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2" customFormat="1" ht="13.5" customHeight="1">
      <c r="A109" s="29" t="s">
        <v>50</v>
      </c>
      <c r="B109" s="26" t="s">
        <v>43</v>
      </c>
      <c r="C109" s="26">
        <v>971</v>
      </c>
      <c r="D109" s="29" t="s">
        <v>10</v>
      </c>
      <c r="E109" s="29"/>
      <c r="F109" s="29"/>
      <c r="G109" s="31"/>
      <c r="H109" s="30">
        <f>SUM(H115+H110)+H119</f>
        <v>3558.5</v>
      </c>
      <c r="I109" s="30">
        <f>SUM(I115+I110)+I119</f>
        <v>3798</v>
      </c>
      <c r="J109" s="30">
        <f>SUM(J115+J110)+J119</f>
        <v>3848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2" customFormat="1" ht="15" customHeight="1">
      <c r="A110" s="57" t="s">
        <v>79</v>
      </c>
      <c r="B110" s="40" t="s">
        <v>177</v>
      </c>
      <c r="C110" s="67">
        <v>971</v>
      </c>
      <c r="D110" s="57" t="s">
        <v>90</v>
      </c>
      <c r="E110" s="57"/>
      <c r="F110" s="57"/>
      <c r="G110" s="29"/>
      <c r="H110" s="60">
        <f>SUM(H111)</f>
        <v>128.5</v>
      </c>
      <c r="I110" s="60">
        <f>SUM(I111)</f>
        <v>128</v>
      </c>
      <c r="J110" s="60">
        <f>SUM(J111)</f>
        <v>128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2" customFormat="1" ht="12" customHeight="1">
      <c r="A111" s="57" t="s">
        <v>51</v>
      </c>
      <c r="B111" s="41" t="s">
        <v>178</v>
      </c>
      <c r="C111" s="41">
        <v>971</v>
      </c>
      <c r="D111" s="57" t="s">
        <v>90</v>
      </c>
      <c r="E111" s="57" t="s">
        <v>202</v>
      </c>
      <c r="F111" s="57"/>
      <c r="G111" s="29"/>
      <c r="H111" s="60">
        <f>SUM(H114)</f>
        <v>128.5</v>
      </c>
      <c r="I111" s="60">
        <f>SUM(I114)</f>
        <v>128</v>
      </c>
      <c r="J111" s="60">
        <f>SUM(J114)</f>
        <v>128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2" customFormat="1" ht="11.25" customHeight="1">
      <c r="A112" s="43"/>
      <c r="B112" s="49" t="s">
        <v>179</v>
      </c>
      <c r="C112" s="49"/>
      <c r="D112" s="43"/>
      <c r="E112" s="43"/>
      <c r="F112" s="43"/>
      <c r="G112" s="29"/>
      <c r="H112" s="55"/>
      <c r="I112" s="55"/>
      <c r="J112" s="55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2" customFormat="1" ht="11.25" customHeight="1">
      <c r="A113" s="43"/>
      <c r="B113" s="49" t="s">
        <v>180</v>
      </c>
      <c r="C113" s="50"/>
      <c r="D113" s="44"/>
      <c r="E113" s="44"/>
      <c r="F113" s="44"/>
      <c r="G113" s="31"/>
      <c r="H113" s="55"/>
      <c r="I113" s="55"/>
      <c r="J113" s="55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2" customFormat="1" ht="12" customHeight="1">
      <c r="A114" s="31" t="s">
        <v>54</v>
      </c>
      <c r="B114" s="32" t="s">
        <v>263</v>
      </c>
      <c r="C114" s="38">
        <v>971</v>
      </c>
      <c r="D114" s="31" t="s">
        <v>90</v>
      </c>
      <c r="E114" s="31" t="s">
        <v>202</v>
      </c>
      <c r="F114" s="31" t="s">
        <v>22</v>
      </c>
      <c r="G114" s="31"/>
      <c r="H114" s="22">
        <v>128.5</v>
      </c>
      <c r="I114" s="22">
        <v>128</v>
      </c>
      <c r="J114" s="22">
        <v>128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2" customFormat="1" ht="13.5" customHeight="1">
      <c r="A115" s="29" t="s">
        <v>158</v>
      </c>
      <c r="B115" s="26" t="s">
        <v>223</v>
      </c>
      <c r="C115" s="26">
        <v>971</v>
      </c>
      <c r="D115" s="29" t="s">
        <v>11</v>
      </c>
      <c r="E115" s="29"/>
      <c r="F115" s="29"/>
      <c r="G115" s="31"/>
      <c r="H115" s="30">
        <f>SUM(H116)</f>
        <v>1100</v>
      </c>
      <c r="I115" s="30">
        <f>SUM(I116)</f>
        <v>1150</v>
      </c>
      <c r="J115" s="30">
        <f>SUM(J116)</f>
        <v>1200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2" customFormat="1" ht="12" customHeight="1">
      <c r="A116" s="57" t="s">
        <v>159</v>
      </c>
      <c r="B116" s="41" t="s">
        <v>256</v>
      </c>
      <c r="C116" s="41">
        <v>971</v>
      </c>
      <c r="D116" s="57" t="s">
        <v>11</v>
      </c>
      <c r="E116" s="57" t="s">
        <v>203</v>
      </c>
      <c r="F116" s="57"/>
      <c r="G116" s="29"/>
      <c r="H116" s="60">
        <f>SUM(H118)</f>
        <v>1100</v>
      </c>
      <c r="I116" s="60">
        <f>SUM(I118)</f>
        <v>1150</v>
      </c>
      <c r="J116" s="60">
        <f>SUM(J118)</f>
        <v>1200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2" customFormat="1" ht="11.25" customHeight="1">
      <c r="A117" s="62"/>
      <c r="B117" s="58" t="s">
        <v>100</v>
      </c>
      <c r="C117" s="58"/>
      <c r="D117" s="68"/>
      <c r="E117" s="68"/>
      <c r="F117" s="68"/>
      <c r="G117" s="27"/>
      <c r="H117" s="61"/>
      <c r="I117" s="61"/>
      <c r="J117" s="6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2" customFormat="1" ht="12.75" customHeight="1">
      <c r="A118" s="31" t="s">
        <v>160</v>
      </c>
      <c r="B118" s="32" t="s">
        <v>263</v>
      </c>
      <c r="C118" s="33">
        <v>971</v>
      </c>
      <c r="D118" s="31" t="s">
        <v>11</v>
      </c>
      <c r="E118" s="31" t="s">
        <v>203</v>
      </c>
      <c r="F118" s="31" t="s">
        <v>22</v>
      </c>
      <c r="G118" s="31"/>
      <c r="H118" s="22">
        <v>1100</v>
      </c>
      <c r="I118" s="22">
        <v>1150</v>
      </c>
      <c r="J118" s="22">
        <v>1200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2" customFormat="1" ht="12.75" customHeight="1">
      <c r="A119" s="29" t="s">
        <v>232</v>
      </c>
      <c r="B119" s="93" t="s">
        <v>251</v>
      </c>
      <c r="C119" s="41">
        <v>971</v>
      </c>
      <c r="D119" s="57" t="s">
        <v>229</v>
      </c>
      <c r="E119" s="52"/>
      <c r="F119" s="52"/>
      <c r="G119" s="31"/>
      <c r="H119" s="60">
        <f>H120+H123+H126+H129+H133+H137+H141</f>
        <v>2330</v>
      </c>
      <c r="I119" s="60">
        <f>I120+I123+I126+I129+I133+I137+I141</f>
        <v>2520</v>
      </c>
      <c r="J119" s="60">
        <f>J120+J123+J126+J129+J133+J137+J141</f>
        <v>2520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2" customFormat="1" ht="12.75" customHeight="1">
      <c r="A120" s="57" t="s">
        <v>233</v>
      </c>
      <c r="B120" s="41" t="s">
        <v>230</v>
      </c>
      <c r="C120" s="41">
        <v>971</v>
      </c>
      <c r="D120" s="57" t="s">
        <v>229</v>
      </c>
      <c r="E120" s="57" t="s">
        <v>204</v>
      </c>
      <c r="F120" s="57"/>
      <c r="G120" s="29" t="s">
        <v>6</v>
      </c>
      <c r="H120" s="60">
        <f>SUM(H122)</f>
        <v>1100</v>
      </c>
      <c r="I120" s="60">
        <f>SUM(I122)</f>
        <v>1200</v>
      </c>
      <c r="J120" s="60">
        <f>SUM(J122)</f>
        <v>1200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2" customFormat="1" ht="12" customHeight="1">
      <c r="A121" s="62"/>
      <c r="B121" s="58" t="s">
        <v>231</v>
      </c>
      <c r="C121" s="58"/>
      <c r="D121" s="68"/>
      <c r="E121" s="68"/>
      <c r="F121" s="68"/>
      <c r="G121" s="27"/>
      <c r="H121" s="61"/>
      <c r="I121" s="61"/>
      <c r="J121" s="6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2" customFormat="1" ht="12.75" customHeight="1">
      <c r="A122" s="31" t="s">
        <v>234</v>
      </c>
      <c r="B122" s="32" t="s">
        <v>263</v>
      </c>
      <c r="C122" s="33">
        <v>971</v>
      </c>
      <c r="D122" s="31" t="s">
        <v>229</v>
      </c>
      <c r="E122" s="31" t="s">
        <v>204</v>
      </c>
      <c r="F122" s="31" t="s">
        <v>22</v>
      </c>
      <c r="G122" s="31" t="s">
        <v>6</v>
      </c>
      <c r="H122" s="22">
        <v>1100</v>
      </c>
      <c r="I122" s="22">
        <v>1200</v>
      </c>
      <c r="J122" s="22">
        <v>1200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2" customFormat="1" ht="12" customHeight="1">
      <c r="A123" s="57" t="s">
        <v>235</v>
      </c>
      <c r="B123" s="41" t="s">
        <v>257</v>
      </c>
      <c r="C123" s="48">
        <v>971</v>
      </c>
      <c r="D123" s="57" t="s">
        <v>229</v>
      </c>
      <c r="E123" s="41">
        <v>7950000490</v>
      </c>
      <c r="F123" s="69"/>
      <c r="G123" s="26"/>
      <c r="H123" s="71">
        <f>H125</f>
        <v>420</v>
      </c>
      <c r="I123" s="71">
        <f>I125</f>
        <v>450</v>
      </c>
      <c r="J123" s="71">
        <f>J125</f>
        <v>450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2" customFormat="1" ht="12" customHeight="1">
      <c r="A124" s="96"/>
      <c r="B124" s="58" t="s">
        <v>101</v>
      </c>
      <c r="C124" s="51"/>
      <c r="D124" s="58"/>
      <c r="E124" s="58"/>
      <c r="F124" s="70"/>
      <c r="G124" s="26"/>
      <c r="H124" s="72"/>
      <c r="I124" s="72"/>
      <c r="J124" s="7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2" customFormat="1" ht="12" customHeight="1">
      <c r="A125" s="31" t="s">
        <v>236</v>
      </c>
      <c r="B125" s="32" t="s">
        <v>263</v>
      </c>
      <c r="C125" s="33">
        <v>971</v>
      </c>
      <c r="D125" s="31" t="s">
        <v>229</v>
      </c>
      <c r="E125" s="31" t="s">
        <v>205</v>
      </c>
      <c r="F125" s="31" t="s">
        <v>22</v>
      </c>
      <c r="G125" s="31"/>
      <c r="H125" s="22">
        <v>420</v>
      </c>
      <c r="I125" s="22">
        <v>450</v>
      </c>
      <c r="J125" s="22">
        <v>450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2" customFormat="1" ht="12" customHeight="1">
      <c r="A126" s="57" t="s">
        <v>237</v>
      </c>
      <c r="B126" s="41" t="s">
        <v>258</v>
      </c>
      <c r="C126" s="41">
        <v>971</v>
      </c>
      <c r="D126" s="57" t="s">
        <v>229</v>
      </c>
      <c r="E126" s="57" t="s">
        <v>206</v>
      </c>
      <c r="F126" s="57"/>
      <c r="G126" s="29"/>
      <c r="H126" s="60">
        <f>H128</f>
        <v>100</v>
      </c>
      <c r="I126" s="60">
        <f>I128</f>
        <v>130</v>
      </c>
      <c r="J126" s="60">
        <f>J128</f>
        <v>130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2" customFormat="1" ht="11.25" customHeight="1">
      <c r="A127" s="94"/>
      <c r="B127" s="58" t="s">
        <v>102</v>
      </c>
      <c r="C127" s="58"/>
      <c r="D127" s="62"/>
      <c r="E127" s="62"/>
      <c r="F127" s="62"/>
      <c r="G127" s="29"/>
      <c r="H127" s="61"/>
      <c r="I127" s="61"/>
      <c r="J127" s="6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2" customFormat="1" ht="12" customHeight="1">
      <c r="A128" s="31" t="s">
        <v>238</v>
      </c>
      <c r="B128" s="32" t="s">
        <v>263</v>
      </c>
      <c r="C128" s="33">
        <v>971</v>
      </c>
      <c r="D128" s="31" t="s">
        <v>229</v>
      </c>
      <c r="E128" s="31" t="s">
        <v>206</v>
      </c>
      <c r="F128" s="31" t="s">
        <v>22</v>
      </c>
      <c r="G128" s="31"/>
      <c r="H128" s="22">
        <v>100</v>
      </c>
      <c r="I128" s="22">
        <v>130</v>
      </c>
      <c r="J128" s="22">
        <v>130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2" customFormat="1" ht="12" customHeight="1">
      <c r="A129" s="57" t="s">
        <v>239</v>
      </c>
      <c r="B129" s="41" t="s">
        <v>259</v>
      </c>
      <c r="C129" s="41">
        <v>971</v>
      </c>
      <c r="D129" s="57" t="s">
        <v>229</v>
      </c>
      <c r="E129" s="57" t="s">
        <v>207</v>
      </c>
      <c r="F129" s="57"/>
      <c r="G129" s="57"/>
      <c r="H129" s="60">
        <f>SUM(H132)</f>
        <v>130</v>
      </c>
      <c r="I129" s="60">
        <f>SUM(I132)</f>
        <v>130</v>
      </c>
      <c r="J129" s="60">
        <f>SUM(J132)</f>
        <v>130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2" customFormat="1" ht="12" customHeight="1">
      <c r="A130" s="43"/>
      <c r="B130" s="49" t="s">
        <v>267</v>
      </c>
      <c r="C130" s="49"/>
      <c r="D130" s="43"/>
      <c r="E130" s="43"/>
      <c r="F130" s="43"/>
      <c r="G130" s="62"/>
      <c r="H130" s="54"/>
      <c r="I130" s="54"/>
      <c r="J130" s="54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2" customFormat="1" ht="12" customHeight="1">
      <c r="A131" s="62"/>
      <c r="B131" s="58" t="s">
        <v>250</v>
      </c>
      <c r="C131" s="58"/>
      <c r="D131" s="62"/>
      <c r="E131" s="62"/>
      <c r="F131" s="62"/>
      <c r="G131" s="62"/>
      <c r="H131" s="61"/>
      <c r="I131" s="61"/>
      <c r="J131" s="6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2" customFormat="1" ht="12" customHeight="1">
      <c r="A132" s="52" t="s">
        <v>240</v>
      </c>
      <c r="B132" s="32" t="s">
        <v>263</v>
      </c>
      <c r="C132" s="48">
        <v>971</v>
      </c>
      <c r="D132" s="52" t="s">
        <v>229</v>
      </c>
      <c r="E132" s="52" t="s">
        <v>207</v>
      </c>
      <c r="F132" s="52" t="s">
        <v>22</v>
      </c>
      <c r="G132" s="31"/>
      <c r="H132" s="53">
        <v>130</v>
      </c>
      <c r="I132" s="53">
        <v>130</v>
      </c>
      <c r="J132" s="53">
        <v>130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2" customFormat="1" ht="12" customHeight="1">
      <c r="A133" s="57" t="s">
        <v>241</v>
      </c>
      <c r="B133" s="41" t="s">
        <v>260</v>
      </c>
      <c r="C133" s="41">
        <v>971</v>
      </c>
      <c r="D133" s="57" t="s">
        <v>229</v>
      </c>
      <c r="E133" s="57" t="s">
        <v>208</v>
      </c>
      <c r="F133" s="57"/>
      <c r="G133" s="29"/>
      <c r="H133" s="60">
        <f>SUM(H136)</f>
        <v>200</v>
      </c>
      <c r="I133" s="60">
        <f>SUM(I136)</f>
        <v>200</v>
      </c>
      <c r="J133" s="60">
        <f>SUM(J136)</f>
        <v>200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2" customFormat="1" ht="11.25" customHeight="1">
      <c r="A134" s="95"/>
      <c r="B134" s="49" t="s">
        <v>227</v>
      </c>
      <c r="C134" s="49"/>
      <c r="D134" s="43"/>
      <c r="E134" s="43"/>
      <c r="F134" s="43"/>
      <c r="G134" s="29"/>
      <c r="H134" s="54"/>
      <c r="I134" s="54"/>
      <c r="J134" s="54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2" customFormat="1" ht="11.25" customHeight="1">
      <c r="A135" s="95"/>
      <c r="B135" s="49" t="s">
        <v>228</v>
      </c>
      <c r="C135" s="49"/>
      <c r="D135" s="43"/>
      <c r="E135" s="43"/>
      <c r="F135" s="43"/>
      <c r="G135" s="29"/>
      <c r="H135" s="54"/>
      <c r="I135" s="54"/>
      <c r="J135" s="54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2" customFormat="1" ht="12.75" customHeight="1">
      <c r="A136" s="31" t="s">
        <v>242</v>
      </c>
      <c r="B136" s="32" t="s">
        <v>263</v>
      </c>
      <c r="C136" s="33">
        <v>971</v>
      </c>
      <c r="D136" s="31" t="s">
        <v>229</v>
      </c>
      <c r="E136" s="31" t="s">
        <v>208</v>
      </c>
      <c r="F136" s="31" t="s">
        <v>22</v>
      </c>
      <c r="G136" s="31"/>
      <c r="H136" s="22">
        <v>200</v>
      </c>
      <c r="I136" s="22">
        <v>200</v>
      </c>
      <c r="J136" s="22">
        <v>200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2" customFormat="1" ht="12.75" customHeight="1">
      <c r="A137" s="57" t="s">
        <v>243</v>
      </c>
      <c r="B137" s="41" t="s">
        <v>261</v>
      </c>
      <c r="C137" s="41">
        <v>971</v>
      </c>
      <c r="D137" s="57" t="s">
        <v>229</v>
      </c>
      <c r="E137" s="57" t="s">
        <v>209</v>
      </c>
      <c r="F137" s="57"/>
      <c r="G137" s="57"/>
      <c r="H137" s="60">
        <f>SUM(H140)</f>
        <v>110</v>
      </c>
      <c r="I137" s="60">
        <f>SUM(I140)</f>
        <v>120</v>
      </c>
      <c r="J137" s="60">
        <f>SUM(J140)</f>
        <v>120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2" customFormat="1" ht="12.75" customHeight="1">
      <c r="A138" s="43"/>
      <c r="B138" s="49" t="s">
        <v>224</v>
      </c>
      <c r="C138" s="49"/>
      <c r="D138" s="43"/>
      <c r="E138" s="43"/>
      <c r="F138" s="43"/>
      <c r="G138" s="43"/>
      <c r="H138" s="54"/>
      <c r="I138" s="54"/>
      <c r="J138" s="54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2" customFormat="1" ht="12.75" customHeight="1">
      <c r="A139" s="62"/>
      <c r="B139" s="58" t="s">
        <v>225</v>
      </c>
      <c r="C139" s="58"/>
      <c r="D139" s="62"/>
      <c r="E139" s="62"/>
      <c r="F139" s="62"/>
      <c r="G139" s="62"/>
      <c r="H139" s="61"/>
      <c r="I139" s="61"/>
      <c r="J139" s="6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2" customFormat="1" ht="12.75" customHeight="1">
      <c r="A140" s="45" t="s">
        <v>244</v>
      </c>
      <c r="B140" s="32" t="s">
        <v>263</v>
      </c>
      <c r="C140" s="51">
        <v>971</v>
      </c>
      <c r="D140" s="45" t="s">
        <v>229</v>
      </c>
      <c r="E140" s="45" t="s">
        <v>209</v>
      </c>
      <c r="F140" s="45" t="s">
        <v>22</v>
      </c>
      <c r="G140" s="45"/>
      <c r="H140" s="56">
        <v>110</v>
      </c>
      <c r="I140" s="56">
        <v>120</v>
      </c>
      <c r="J140" s="56">
        <v>120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2" customFormat="1" ht="12.75" customHeight="1">
      <c r="A141" s="57" t="s">
        <v>245</v>
      </c>
      <c r="B141" s="41" t="s">
        <v>262</v>
      </c>
      <c r="C141" s="41">
        <v>971</v>
      </c>
      <c r="D141" s="57" t="s">
        <v>229</v>
      </c>
      <c r="E141" s="57" t="s">
        <v>226</v>
      </c>
      <c r="F141" s="57"/>
      <c r="G141" s="57"/>
      <c r="H141" s="60">
        <f>SUM(H144)</f>
        <v>270</v>
      </c>
      <c r="I141" s="60">
        <f>SUM(I144)</f>
        <v>290</v>
      </c>
      <c r="J141" s="60">
        <f>SUM(J144)</f>
        <v>290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2" customFormat="1" ht="12.75" customHeight="1">
      <c r="A142" s="43"/>
      <c r="B142" s="49" t="s">
        <v>222</v>
      </c>
      <c r="C142" s="49"/>
      <c r="D142" s="43"/>
      <c r="E142" s="43"/>
      <c r="F142" s="43"/>
      <c r="G142" s="43"/>
      <c r="H142" s="54"/>
      <c r="I142" s="54"/>
      <c r="J142" s="54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2" customFormat="1" ht="12.75" customHeight="1">
      <c r="A143" s="62"/>
      <c r="B143" s="58" t="s">
        <v>221</v>
      </c>
      <c r="C143" s="58"/>
      <c r="D143" s="62"/>
      <c r="E143" s="62"/>
      <c r="F143" s="62"/>
      <c r="G143" s="62"/>
      <c r="H143" s="61"/>
      <c r="I143" s="61"/>
      <c r="J143" s="6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2" customFormat="1" ht="12.75" customHeight="1">
      <c r="A144" s="45" t="s">
        <v>246</v>
      </c>
      <c r="B144" s="32" t="s">
        <v>263</v>
      </c>
      <c r="C144" s="51">
        <v>971</v>
      </c>
      <c r="D144" s="45" t="s">
        <v>229</v>
      </c>
      <c r="E144" s="45" t="s">
        <v>226</v>
      </c>
      <c r="F144" s="45" t="s">
        <v>22</v>
      </c>
      <c r="G144" s="45"/>
      <c r="H144" s="56">
        <v>270</v>
      </c>
      <c r="I144" s="56">
        <v>290</v>
      </c>
      <c r="J144" s="56">
        <v>290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2" customFormat="1" ht="12.75" customHeight="1">
      <c r="A145" s="29" t="s">
        <v>55</v>
      </c>
      <c r="B145" s="26" t="s">
        <v>91</v>
      </c>
      <c r="C145" s="26">
        <v>971</v>
      </c>
      <c r="D145" s="29" t="s">
        <v>12</v>
      </c>
      <c r="E145" s="29"/>
      <c r="F145" s="29"/>
      <c r="G145" s="33"/>
      <c r="H145" s="30">
        <f>SUM(H146)</f>
        <v>15120</v>
      </c>
      <c r="I145" s="30">
        <f>SUM(I146)</f>
        <v>7756.6</v>
      </c>
      <c r="J145" s="30">
        <f>SUM(J146)</f>
        <v>7195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2" customFormat="1" ht="10.5" customHeight="1">
      <c r="A146" s="29" t="s">
        <v>56</v>
      </c>
      <c r="B146" s="26" t="s">
        <v>47</v>
      </c>
      <c r="C146" s="26">
        <v>971</v>
      </c>
      <c r="D146" s="29" t="s">
        <v>13</v>
      </c>
      <c r="E146" s="29"/>
      <c r="F146" s="29"/>
      <c r="G146" s="33"/>
      <c r="H146" s="30">
        <f>SUM(H147,H150)</f>
        <v>15120</v>
      </c>
      <c r="I146" s="30">
        <f>SUM(I147,I150)</f>
        <v>7756.6</v>
      </c>
      <c r="J146" s="30">
        <f>SUM(J147,J150)</f>
        <v>7195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2" customFormat="1" ht="12" customHeight="1">
      <c r="A147" s="57" t="s">
        <v>58</v>
      </c>
      <c r="B147" s="41" t="s">
        <v>104</v>
      </c>
      <c r="C147" s="41">
        <v>971</v>
      </c>
      <c r="D147" s="57" t="s">
        <v>13</v>
      </c>
      <c r="E147" s="57" t="s">
        <v>210</v>
      </c>
      <c r="F147" s="57"/>
      <c r="G147" s="29"/>
      <c r="H147" s="60">
        <f>SUM(H149)</f>
        <v>13020</v>
      </c>
      <c r="I147" s="60">
        <f>SUM(I149)</f>
        <v>5791.6</v>
      </c>
      <c r="J147" s="60">
        <f>SUM(J149)</f>
        <v>5530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2" customFormat="1" ht="9" customHeight="1">
      <c r="A148" s="45"/>
      <c r="B148" s="58" t="s">
        <v>103</v>
      </c>
      <c r="C148" s="58"/>
      <c r="D148" s="68"/>
      <c r="E148" s="68"/>
      <c r="F148" s="68"/>
      <c r="G148" s="27"/>
      <c r="H148" s="61"/>
      <c r="I148" s="61"/>
      <c r="J148" s="6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2" customFormat="1" ht="10.5" customHeight="1">
      <c r="A149" s="31" t="s">
        <v>60</v>
      </c>
      <c r="B149" s="32" t="s">
        <v>263</v>
      </c>
      <c r="C149" s="33">
        <v>971</v>
      </c>
      <c r="D149" s="31" t="s">
        <v>13</v>
      </c>
      <c r="E149" s="31" t="s">
        <v>210</v>
      </c>
      <c r="F149" s="31" t="s">
        <v>22</v>
      </c>
      <c r="G149" s="31" t="s">
        <v>6</v>
      </c>
      <c r="H149" s="22">
        <v>13020</v>
      </c>
      <c r="I149" s="22">
        <v>5791.6</v>
      </c>
      <c r="J149" s="22">
        <v>5530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2" customFormat="1" ht="10.5" customHeight="1">
      <c r="A150" s="29" t="s">
        <v>181</v>
      </c>
      <c r="B150" s="26" t="s">
        <v>216</v>
      </c>
      <c r="C150" s="26">
        <v>971</v>
      </c>
      <c r="D150" s="29" t="s">
        <v>13</v>
      </c>
      <c r="E150" s="29" t="s">
        <v>211</v>
      </c>
      <c r="F150" s="29"/>
      <c r="G150" s="29"/>
      <c r="H150" s="30">
        <f>SUM(H151)</f>
        <v>2100</v>
      </c>
      <c r="I150" s="30">
        <f>SUM(I151)</f>
        <v>1965</v>
      </c>
      <c r="J150" s="30">
        <f>SUM(J151)</f>
        <v>1665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2" customFormat="1" ht="10.5" customHeight="1">
      <c r="A151" s="31" t="s">
        <v>182</v>
      </c>
      <c r="B151" s="32" t="s">
        <v>263</v>
      </c>
      <c r="C151" s="33">
        <v>971</v>
      </c>
      <c r="D151" s="31" t="s">
        <v>13</v>
      </c>
      <c r="E151" s="31" t="s">
        <v>211</v>
      </c>
      <c r="F151" s="31" t="s">
        <v>22</v>
      </c>
      <c r="G151" s="31"/>
      <c r="H151" s="22">
        <v>2100</v>
      </c>
      <c r="I151" s="22">
        <v>1965</v>
      </c>
      <c r="J151" s="22">
        <v>1665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2" customFormat="1" ht="12.75" customHeight="1">
      <c r="A152" s="29" t="s">
        <v>72</v>
      </c>
      <c r="B152" s="26" t="s">
        <v>3</v>
      </c>
      <c r="C152" s="26">
        <v>971</v>
      </c>
      <c r="D152" s="29">
        <v>1000</v>
      </c>
      <c r="E152" s="29"/>
      <c r="F152" s="29"/>
      <c r="G152" s="29"/>
      <c r="H152" s="30">
        <f>SUM(H153,H157)</f>
        <v>13011</v>
      </c>
      <c r="I152" s="30">
        <f>SUM(I153,I157)</f>
        <v>13526.66</v>
      </c>
      <c r="J152" s="30">
        <f>SUM(J153,J157)</f>
        <v>14082.7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2" customFormat="1" ht="12" customHeight="1">
      <c r="A153" s="29" t="s">
        <v>73</v>
      </c>
      <c r="B153" s="26" t="s">
        <v>288</v>
      </c>
      <c r="C153" s="26">
        <v>971</v>
      </c>
      <c r="D153" s="29" t="s">
        <v>287</v>
      </c>
      <c r="E153" s="29"/>
      <c r="F153" s="29"/>
      <c r="G153" s="29"/>
      <c r="H153" s="30">
        <f>SUM(H154)</f>
        <v>839.2</v>
      </c>
      <c r="I153" s="30">
        <f>SUM(I154)</f>
        <v>881.16</v>
      </c>
      <c r="J153" s="30">
        <f>SUM(J154)</f>
        <v>925.2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2" customFormat="1" ht="12" customHeight="1">
      <c r="A154" s="57" t="s">
        <v>74</v>
      </c>
      <c r="B154" s="41" t="s">
        <v>105</v>
      </c>
      <c r="C154" s="41">
        <v>971</v>
      </c>
      <c r="D154" s="57" t="s">
        <v>287</v>
      </c>
      <c r="E154" s="57" t="s">
        <v>212</v>
      </c>
      <c r="F154" s="57"/>
      <c r="G154" s="29"/>
      <c r="H154" s="60">
        <f>H156</f>
        <v>839.2</v>
      </c>
      <c r="I154" s="60">
        <f>I156</f>
        <v>881.16</v>
      </c>
      <c r="J154" s="60">
        <f>J156</f>
        <v>925.2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2" customFormat="1" ht="11.25" customHeight="1">
      <c r="A155" s="45"/>
      <c r="B155" s="58" t="s">
        <v>248</v>
      </c>
      <c r="C155" s="58"/>
      <c r="D155" s="68"/>
      <c r="E155" s="68"/>
      <c r="F155" s="68"/>
      <c r="G155" s="27"/>
      <c r="H155" s="61"/>
      <c r="I155" s="61"/>
      <c r="J155" s="6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2" customFormat="1" ht="12" customHeight="1">
      <c r="A156" s="31" t="s">
        <v>78</v>
      </c>
      <c r="B156" s="28" t="s">
        <v>121</v>
      </c>
      <c r="C156" s="33">
        <v>971</v>
      </c>
      <c r="D156" s="33">
        <v>1001</v>
      </c>
      <c r="E156" s="31" t="s">
        <v>212</v>
      </c>
      <c r="F156" s="31" t="s">
        <v>28</v>
      </c>
      <c r="G156" s="28"/>
      <c r="H156" s="22">
        <v>839.2</v>
      </c>
      <c r="I156" s="22">
        <v>881.16</v>
      </c>
      <c r="J156" s="22">
        <v>925.2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2" customFormat="1" ht="13.5" customHeight="1">
      <c r="A157" s="29" t="s">
        <v>161</v>
      </c>
      <c r="B157" s="26" t="s">
        <v>57</v>
      </c>
      <c r="C157" s="26">
        <v>971</v>
      </c>
      <c r="D157" s="29">
        <v>1004</v>
      </c>
      <c r="E157" s="29"/>
      <c r="F157" s="29"/>
      <c r="G157" s="29"/>
      <c r="H157" s="30">
        <f>SUM(H158,H161)</f>
        <v>12171.8</v>
      </c>
      <c r="I157" s="30">
        <f>SUM(I158,I161)</f>
        <v>12645.5</v>
      </c>
      <c r="J157" s="30">
        <f>SUM(J158,J161)</f>
        <v>13157.5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2" customFormat="1" ht="12" customHeight="1">
      <c r="A158" s="57" t="s">
        <v>162</v>
      </c>
      <c r="B158" s="41" t="s">
        <v>116</v>
      </c>
      <c r="C158" s="41">
        <v>971</v>
      </c>
      <c r="D158" s="57" t="s">
        <v>59</v>
      </c>
      <c r="E158" s="57" t="s">
        <v>219</v>
      </c>
      <c r="F158" s="57"/>
      <c r="G158" s="29"/>
      <c r="H158" s="60">
        <f>SUM(H160)</f>
        <v>10401</v>
      </c>
      <c r="I158" s="60">
        <f>SUM(I160)</f>
        <v>10805.8</v>
      </c>
      <c r="J158" s="60">
        <f>SUM(J160)</f>
        <v>11243.4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2" customFormat="1" ht="9.75" customHeight="1">
      <c r="A159" s="62"/>
      <c r="B159" s="58" t="s">
        <v>117</v>
      </c>
      <c r="C159" s="58"/>
      <c r="D159" s="62"/>
      <c r="E159" s="62"/>
      <c r="F159" s="62"/>
      <c r="G159" s="29"/>
      <c r="H159" s="61"/>
      <c r="I159" s="61"/>
      <c r="J159" s="6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2" customFormat="1" ht="11.25" customHeight="1">
      <c r="A160" s="31" t="s">
        <v>163</v>
      </c>
      <c r="B160" s="32" t="s">
        <v>121</v>
      </c>
      <c r="C160" s="33">
        <v>971</v>
      </c>
      <c r="D160" s="31" t="s">
        <v>59</v>
      </c>
      <c r="E160" s="31" t="s">
        <v>219</v>
      </c>
      <c r="F160" s="31" t="s">
        <v>28</v>
      </c>
      <c r="G160" s="31"/>
      <c r="H160" s="22">
        <v>10401</v>
      </c>
      <c r="I160" s="22">
        <v>10805.8</v>
      </c>
      <c r="J160" s="22">
        <v>11243.4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2" customFormat="1" ht="12.75" customHeight="1">
      <c r="A161" s="57" t="s">
        <v>164</v>
      </c>
      <c r="B161" s="41" t="s">
        <v>119</v>
      </c>
      <c r="C161" s="41">
        <v>971</v>
      </c>
      <c r="D161" s="57" t="s">
        <v>59</v>
      </c>
      <c r="E161" s="57" t="s">
        <v>220</v>
      </c>
      <c r="F161" s="57"/>
      <c r="G161" s="29"/>
      <c r="H161" s="60">
        <f>SUM(H163)</f>
        <v>1770.8</v>
      </c>
      <c r="I161" s="60">
        <f>SUM(I163)</f>
        <v>1839.7</v>
      </c>
      <c r="J161" s="60">
        <f>SUM(J163)</f>
        <v>1914.1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2" customFormat="1" ht="11.25" customHeight="1">
      <c r="A162" s="62"/>
      <c r="B162" s="58" t="s">
        <v>118</v>
      </c>
      <c r="C162" s="58"/>
      <c r="D162" s="62"/>
      <c r="E162" s="62"/>
      <c r="F162" s="62"/>
      <c r="G162" s="29"/>
      <c r="H162" s="61"/>
      <c r="I162" s="61"/>
      <c r="J162" s="6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2" customFormat="1" ht="13.5" customHeight="1">
      <c r="A163" s="31" t="s">
        <v>165</v>
      </c>
      <c r="B163" s="32" t="s">
        <v>121</v>
      </c>
      <c r="C163" s="33">
        <v>971</v>
      </c>
      <c r="D163" s="31" t="s">
        <v>59</v>
      </c>
      <c r="E163" s="31" t="s">
        <v>220</v>
      </c>
      <c r="F163" s="31" t="s">
        <v>28</v>
      </c>
      <c r="G163" s="31"/>
      <c r="H163" s="22">
        <v>1770.8</v>
      </c>
      <c r="I163" s="22">
        <v>1839.7</v>
      </c>
      <c r="J163" s="22">
        <v>1914.1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2" customFormat="1" ht="11.25" customHeight="1">
      <c r="A164" s="29" t="s">
        <v>87</v>
      </c>
      <c r="B164" s="26" t="s">
        <v>68</v>
      </c>
      <c r="C164" s="26">
        <v>971</v>
      </c>
      <c r="D164" s="29" t="s">
        <v>69</v>
      </c>
      <c r="E164" s="29"/>
      <c r="F164" s="29"/>
      <c r="G164" s="33"/>
      <c r="H164" s="30">
        <f aca="true" t="shared" si="2" ref="H164:J165">H165</f>
        <v>400</v>
      </c>
      <c r="I164" s="30">
        <f t="shared" si="2"/>
        <v>530</v>
      </c>
      <c r="J164" s="30">
        <f t="shared" si="2"/>
        <v>530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2" customFormat="1" ht="11.25" customHeight="1">
      <c r="A165" s="29" t="s">
        <v>88</v>
      </c>
      <c r="B165" s="26" t="s">
        <v>70</v>
      </c>
      <c r="C165" s="26">
        <v>971</v>
      </c>
      <c r="D165" s="29" t="s">
        <v>71</v>
      </c>
      <c r="E165" s="29"/>
      <c r="F165" s="29"/>
      <c r="G165" s="33"/>
      <c r="H165" s="30">
        <f t="shared" si="2"/>
        <v>400</v>
      </c>
      <c r="I165" s="30">
        <f t="shared" si="2"/>
        <v>530</v>
      </c>
      <c r="J165" s="30">
        <f t="shared" si="2"/>
        <v>530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2" customFormat="1" ht="12.75" customHeight="1">
      <c r="A166" s="57" t="s">
        <v>89</v>
      </c>
      <c r="B166" s="41" t="s">
        <v>52</v>
      </c>
      <c r="C166" s="41">
        <v>971</v>
      </c>
      <c r="D166" s="57" t="s">
        <v>71</v>
      </c>
      <c r="E166" s="57" t="s">
        <v>213</v>
      </c>
      <c r="F166" s="57"/>
      <c r="G166" s="29"/>
      <c r="H166" s="60">
        <f>H168</f>
        <v>400</v>
      </c>
      <c r="I166" s="60">
        <f>I168</f>
        <v>530</v>
      </c>
      <c r="J166" s="60">
        <f>J168</f>
        <v>530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2" customFormat="1" ht="12" customHeight="1">
      <c r="A167" s="62"/>
      <c r="B167" s="58" t="s">
        <v>53</v>
      </c>
      <c r="C167" s="58"/>
      <c r="D167" s="68"/>
      <c r="E167" s="68"/>
      <c r="F167" s="68"/>
      <c r="G167" s="27"/>
      <c r="H167" s="61"/>
      <c r="I167" s="61"/>
      <c r="J167" s="6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2" customFormat="1" ht="13.5" customHeight="1">
      <c r="A168" s="31" t="s">
        <v>106</v>
      </c>
      <c r="B168" s="32" t="s">
        <v>263</v>
      </c>
      <c r="C168" s="33">
        <v>971</v>
      </c>
      <c r="D168" s="31" t="s">
        <v>71</v>
      </c>
      <c r="E168" s="31" t="s">
        <v>213</v>
      </c>
      <c r="F168" s="31" t="s">
        <v>22</v>
      </c>
      <c r="G168" s="31"/>
      <c r="H168" s="22">
        <v>400</v>
      </c>
      <c r="I168" s="22">
        <v>530</v>
      </c>
      <c r="J168" s="22">
        <v>530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2" customFormat="1" ht="13.5" customHeight="1">
      <c r="A169" s="29" t="s">
        <v>166</v>
      </c>
      <c r="B169" s="26" t="s">
        <v>76</v>
      </c>
      <c r="C169" s="26">
        <v>971</v>
      </c>
      <c r="D169" s="29" t="s">
        <v>75</v>
      </c>
      <c r="E169" s="29"/>
      <c r="F169" s="29"/>
      <c r="G169" s="33"/>
      <c r="H169" s="30">
        <f>SUM(H170)</f>
        <v>1500</v>
      </c>
      <c r="I169" s="30">
        <f>SUM(I170)</f>
        <v>1600</v>
      </c>
      <c r="J169" s="30">
        <f>SUM(J170)</f>
        <v>1640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2" customFormat="1" ht="12" customHeight="1">
      <c r="A170" s="29" t="s">
        <v>167</v>
      </c>
      <c r="B170" s="26" t="s">
        <v>49</v>
      </c>
      <c r="C170" s="26">
        <v>971</v>
      </c>
      <c r="D170" s="29" t="s">
        <v>77</v>
      </c>
      <c r="E170" s="29"/>
      <c r="F170" s="29"/>
      <c r="G170" s="33"/>
      <c r="H170" s="30">
        <f>SUM(H171,H174,)</f>
        <v>1500</v>
      </c>
      <c r="I170" s="30">
        <f>SUM(I171,I174,)</f>
        <v>1600</v>
      </c>
      <c r="J170" s="30">
        <f>SUM(J171,J174,)</f>
        <v>1640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2" customFormat="1" ht="12" customHeight="1">
      <c r="A171" s="57" t="s">
        <v>168</v>
      </c>
      <c r="B171" s="41" t="s">
        <v>108</v>
      </c>
      <c r="C171" s="41">
        <v>971</v>
      </c>
      <c r="D171" s="57" t="s">
        <v>77</v>
      </c>
      <c r="E171" s="57" t="s">
        <v>214</v>
      </c>
      <c r="F171" s="57"/>
      <c r="G171" s="29"/>
      <c r="H171" s="60">
        <f>SUM(H173)</f>
        <v>1190</v>
      </c>
      <c r="I171" s="60">
        <f>SUM(I173)</f>
        <v>1290</v>
      </c>
      <c r="J171" s="60">
        <f>SUM(J173)</f>
        <v>1290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2" customFormat="1" ht="10.5" customHeight="1">
      <c r="A172" s="68"/>
      <c r="B172" s="58" t="s">
        <v>107</v>
      </c>
      <c r="C172" s="58"/>
      <c r="D172" s="68"/>
      <c r="E172" s="68"/>
      <c r="F172" s="68"/>
      <c r="G172" s="27"/>
      <c r="H172" s="61"/>
      <c r="I172" s="61"/>
      <c r="J172" s="6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s="2" customFormat="1" ht="11.25" customHeight="1">
      <c r="A173" s="31" t="s">
        <v>169</v>
      </c>
      <c r="B173" s="32" t="s">
        <v>263</v>
      </c>
      <c r="C173" s="33">
        <v>971</v>
      </c>
      <c r="D173" s="31" t="s">
        <v>77</v>
      </c>
      <c r="E173" s="31" t="s">
        <v>214</v>
      </c>
      <c r="F173" s="31" t="s">
        <v>22</v>
      </c>
      <c r="G173" s="31"/>
      <c r="H173" s="22">
        <v>1190</v>
      </c>
      <c r="I173" s="22">
        <v>1290</v>
      </c>
      <c r="J173" s="22">
        <v>1290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2" customFormat="1" ht="12.75" customHeight="1">
      <c r="A174" s="29" t="s">
        <v>170</v>
      </c>
      <c r="B174" s="26" t="s">
        <v>137</v>
      </c>
      <c r="C174" s="26">
        <v>971</v>
      </c>
      <c r="D174" s="29" t="s">
        <v>77</v>
      </c>
      <c r="E174" s="29" t="s">
        <v>215</v>
      </c>
      <c r="F174" s="29"/>
      <c r="G174" s="29"/>
      <c r="H174" s="30">
        <f>SUM(H175)</f>
        <v>310</v>
      </c>
      <c r="I174" s="30">
        <f>SUM(I175)</f>
        <v>310</v>
      </c>
      <c r="J174" s="30">
        <f>SUM(J175)</f>
        <v>350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2" customFormat="1" ht="12.75" customHeight="1">
      <c r="A175" s="31" t="s">
        <v>171</v>
      </c>
      <c r="B175" s="32" t="s">
        <v>263</v>
      </c>
      <c r="C175" s="33">
        <v>971</v>
      </c>
      <c r="D175" s="31" t="s">
        <v>77</v>
      </c>
      <c r="E175" s="31" t="s">
        <v>215</v>
      </c>
      <c r="F175" s="31" t="s">
        <v>22</v>
      </c>
      <c r="G175" s="31"/>
      <c r="H175" s="22">
        <v>310</v>
      </c>
      <c r="I175" s="22">
        <v>310</v>
      </c>
      <c r="J175" s="22">
        <v>350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s="2" customFormat="1" ht="12.75" customHeight="1">
      <c r="A176" s="31"/>
      <c r="B176" s="26" t="s">
        <v>1</v>
      </c>
      <c r="C176" s="26"/>
      <c r="D176" s="39"/>
      <c r="E176" s="29"/>
      <c r="F176" s="29"/>
      <c r="G176" s="29"/>
      <c r="H176" s="30">
        <f>SUM(H14,H40)+H37</f>
        <v>143700</v>
      </c>
      <c r="I176" s="30">
        <f>SUM(I14,I40)</f>
        <v>143999.96000000002</v>
      </c>
      <c r="J176" s="30">
        <f>SUM(J14,J40)</f>
        <v>145000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s="2" customFormat="1" ht="12.75" customHeight="1">
      <c r="A177" s="12"/>
      <c r="B177" s="13"/>
      <c r="C177" s="13"/>
      <c r="D177" s="104"/>
      <c r="E177" s="105"/>
      <c r="F177" s="105"/>
      <c r="G177" s="105"/>
      <c r="H177" s="106"/>
      <c r="I177" s="106"/>
      <c r="J177" s="106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s="2" customFormat="1" ht="12.75" customHeight="1">
      <c r="A178" s="119"/>
      <c r="B178" s="120"/>
      <c r="C178" s="120"/>
      <c r="D178" s="120"/>
      <c r="E178" s="120"/>
      <c r="F178" s="120"/>
      <c r="G178" s="120"/>
      <c r="H178" s="120"/>
      <c r="I178" s="120"/>
      <c r="J178" s="12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s="2" customFormat="1" ht="12.75" customHeight="1">
      <c r="A179" s="12"/>
      <c r="B179" s="23"/>
      <c r="C179" s="13"/>
      <c r="D179" s="15"/>
      <c r="E179" s="13"/>
      <c r="F179" s="24"/>
      <c r="G179" s="13"/>
      <c r="H179" s="13"/>
      <c r="I179" s="13"/>
      <c r="J179" s="1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s="2" customFormat="1" ht="12.75" customHeight="1">
      <c r="A180" s="119"/>
      <c r="B180" s="120"/>
      <c r="C180" s="120"/>
      <c r="D180" s="120"/>
      <c r="E180" s="120"/>
      <c r="F180" s="120"/>
      <c r="G180" s="120"/>
      <c r="H180" s="120"/>
      <c r="I180" s="120"/>
      <c r="J180" s="120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s="2" customFormat="1" ht="12.75" customHeight="1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s="2" customFormat="1" ht="12.75" customHeight="1">
      <c r="A182" s="7"/>
      <c r="B182" s="7"/>
      <c r="C182"/>
      <c r="D182"/>
      <c r="E182"/>
      <c r="F182"/>
      <c r="G182"/>
      <c r="H182"/>
      <c r="I182"/>
      <c r="J18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s="2" customFormat="1" ht="12.75" customHeight="1">
      <c r="A183" s="7"/>
      <c r="B183" s="7"/>
      <c r="C183"/>
      <c r="D183"/>
      <c r="E183"/>
      <c r="F183"/>
      <c r="G183"/>
      <c r="H183"/>
      <c r="I183"/>
      <c r="J18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s="2" customFormat="1" ht="12.75" customHeight="1">
      <c r="A184" s="7"/>
      <c r="B184" s="7"/>
      <c r="C184"/>
      <c r="D184"/>
      <c r="E184"/>
      <c r="F184"/>
      <c r="G184"/>
      <c r="H184"/>
      <c r="I184"/>
      <c r="J184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s="2" customFormat="1" ht="12" customHeight="1">
      <c r="A185" s="7"/>
      <c r="B185" s="7"/>
      <c r="C185"/>
      <c r="D185"/>
      <c r="E185"/>
      <c r="F185"/>
      <c r="G185"/>
      <c r="H185"/>
      <c r="I185"/>
      <c r="J18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s="2" customFormat="1" ht="12.75" customHeight="1">
      <c r="A186" s="7"/>
      <c r="B186" s="7"/>
      <c r="C186"/>
      <c r="D186"/>
      <c r="E186"/>
      <c r="F186"/>
      <c r="G186"/>
      <c r="H186"/>
      <c r="I186"/>
      <c r="J186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s="2" customFormat="1" ht="12.75" customHeight="1">
      <c r="A187" s="7"/>
      <c r="B187" s="7"/>
      <c r="C187"/>
      <c r="D187"/>
      <c r="E187"/>
      <c r="F187"/>
      <c r="G187"/>
      <c r="H187"/>
      <c r="I187"/>
      <c r="J187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s="2" customFormat="1" ht="12.75" customHeight="1">
      <c r="A188" s="7"/>
      <c r="B188" s="7"/>
      <c r="C188"/>
      <c r="D188"/>
      <c r="E188"/>
      <c r="F188"/>
      <c r="G188"/>
      <c r="H188"/>
      <c r="I188"/>
      <c r="J188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s="2" customFormat="1" ht="12.75" customHeight="1">
      <c r="A189" s="7"/>
      <c r="B189" s="7"/>
      <c r="C189"/>
      <c r="D189"/>
      <c r="E189"/>
      <c r="F189"/>
      <c r="G189"/>
      <c r="H189"/>
      <c r="I189"/>
      <c r="J18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s="2" customFormat="1" ht="11.25" customHeight="1">
      <c r="A190" s="7"/>
      <c r="B190" s="7"/>
      <c r="C190"/>
      <c r="D190"/>
      <c r="E190"/>
      <c r="F190"/>
      <c r="G190"/>
      <c r="H190"/>
      <c r="I190"/>
      <c r="J19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s="2" customFormat="1" ht="12.75" customHeight="1">
      <c r="A191" s="7"/>
      <c r="B191" s="7"/>
      <c r="C191"/>
      <c r="D191"/>
      <c r="E191"/>
      <c r="F191"/>
      <c r="G191"/>
      <c r="H191"/>
      <c r="I191"/>
      <c r="J19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s="2" customFormat="1" ht="12.75" customHeight="1">
      <c r="A192" s="7"/>
      <c r="B192" s="7"/>
      <c r="C192"/>
      <c r="D192"/>
      <c r="E192"/>
      <c r="F192"/>
      <c r="G192"/>
      <c r="H192"/>
      <c r="I192"/>
      <c r="J19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s="2" customFormat="1" ht="12.75" customHeight="1">
      <c r="A193" s="7"/>
      <c r="B193" s="7"/>
      <c r="C193"/>
      <c r="D193"/>
      <c r="E193"/>
      <c r="F193"/>
      <c r="G193"/>
      <c r="H193"/>
      <c r="I193"/>
      <c r="J19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7.25" customHeight="1">
      <c r="A194" s="7"/>
      <c r="B194" s="7"/>
      <c r="F194"/>
      <c r="G194"/>
      <c r="H194"/>
      <c r="I194"/>
      <c r="J194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" customHeight="1" hidden="1">
      <c r="A195" s="7"/>
      <c r="B195" s="7"/>
      <c r="F195"/>
      <c r="G195"/>
      <c r="H195"/>
      <c r="I195"/>
      <c r="J19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6.25" customHeight="1">
      <c r="A196" s="7"/>
      <c r="B196" s="7"/>
      <c r="F196"/>
      <c r="G196"/>
      <c r="H196"/>
      <c r="I196"/>
      <c r="J19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3.5" customHeight="1">
      <c r="A197" s="7"/>
      <c r="B197" s="7"/>
      <c r="F197"/>
      <c r="G197"/>
      <c r="H197"/>
      <c r="I197"/>
      <c r="J19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10" ht="14.25" customHeight="1">
      <c r="A198" s="7"/>
      <c r="B198" s="7"/>
      <c r="F198"/>
      <c r="G198"/>
      <c r="H198"/>
      <c r="I198"/>
      <c r="J198"/>
    </row>
    <row r="199" spans="1:10" ht="18.75" customHeight="1">
      <c r="A199" s="7"/>
      <c r="B199" s="7"/>
      <c r="F199"/>
      <c r="G199"/>
      <c r="H199"/>
      <c r="I199"/>
      <c r="J199"/>
    </row>
    <row r="200" spans="1:10" ht="15" customHeight="1">
      <c r="A200" s="7"/>
      <c r="B200" s="7"/>
      <c r="F200"/>
      <c r="G200"/>
      <c r="H200"/>
      <c r="I200"/>
      <c r="J200"/>
    </row>
    <row r="201" spans="1:10" ht="12" customHeight="1">
      <c r="A201" s="7"/>
      <c r="B201" s="7"/>
      <c r="F201"/>
      <c r="G201"/>
      <c r="H201"/>
      <c r="I201"/>
      <c r="J201"/>
    </row>
    <row r="202" spans="1:10" ht="12" customHeight="1">
      <c r="A202" s="7"/>
      <c r="B202" s="7"/>
      <c r="F202"/>
      <c r="G202"/>
      <c r="H202"/>
      <c r="I202"/>
      <c r="J202"/>
    </row>
    <row r="203" spans="1:10" ht="12" customHeight="1">
      <c r="A203" s="7"/>
      <c r="B203" s="7"/>
      <c r="F203"/>
      <c r="G203"/>
      <c r="H203"/>
      <c r="I203"/>
      <c r="J203"/>
    </row>
    <row r="204" spans="1:10" ht="12" customHeight="1">
      <c r="A204" s="7"/>
      <c r="B204" s="7"/>
      <c r="F204"/>
      <c r="G204"/>
      <c r="H204"/>
      <c r="I204"/>
      <c r="J204"/>
    </row>
    <row r="205" spans="1:10" ht="12" customHeight="1">
      <c r="A205" s="7"/>
      <c r="B205" s="7"/>
      <c r="F205"/>
      <c r="G205"/>
      <c r="H205"/>
      <c r="I205"/>
      <c r="J205"/>
    </row>
    <row r="206" spans="1:10" ht="12" customHeight="1">
      <c r="A206" s="7"/>
      <c r="B206" s="7"/>
      <c r="F206"/>
      <c r="G206"/>
      <c r="H206"/>
      <c r="I206"/>
      <c r="J206"/>
    </row>
    <row r="207" spans="1:10" ht="12" customHeight="1">
      <c r="A207" s="7"/>
      <c r="B207" s="7"/>
      <c r="F207"/>
      <c r="G207"/>
      <c r="H207"/>
      <c r="I207"/>
      <c r="J207"/>
    </row>
    <row r="208" spans="1:10" ht="12" customHeight="1">
      <c r="A208" s="7"/>
      <c r="B208" s="7"/>
      <c r="F208"/>
      <c r="G208"/>
      <c r="H208"/>
      <c r="I208"/>
      <c r="J208"/>
    </row>
    <row r="209" spans="1:10" ht="12" customHeight="1">
      <c r="A209" s="7"/>
      <c r="B209" s="7"/>
      <c r="F209"/>
      <c r="G209"/>
      <c r="H209"/>
      <c r="I209"/>
      <c r="J209"/>
    </row>
    <row r="210" spans="1:10" ht="12" customHeight="1">
      <c r="A210" s="7"/>
      <c r="B210" s="7"/>
      <c r="F210"/>
      <c r="G210"/>
      <c r="H210"/>
      <c r="I210"/>
      <c r="J210"/>
    </row>
    <row r="211" spans="1:10" ht="12" customHeight="1">
      <c r="A211" s="7"/>
      <c r="B211" s="7"/>
      <c r="F211"/>
      <c r="G211"/>
      <c r="H211"/>
      <c r="I211"/>
      <c r="J211"/>
    </row>
    <row r="212" spans="1:10" ht="12" customHeight="1">
      <c r="A212" s="7"/>
      <c r="B212" s="7"/>
      <c r="F212"/>
      <c r="G212"/>
      <c r="H212"/>
      <c r="I212"/>
      <c r="J212"/>
    </row>
    <row r="213" spans="1:10" ht="12" customHeight="1">
      <c r="A213" s="7"/>
      <c r="B213" s="7"/>
      <c r="F213"/>
      <c r="G213"/>
      <c r="H213"/>
      <c r="I213"/>
      <c r="J213"/>
    </row>
    <row r="214" spans="1:10" ht="12" customHeight="1">
      <c r="A214" s="7"/>
      <c r="B214" s="7"/>
      <c r="F214"/>
      <c r="G214"/>
      <c r="H214"/>
      <c r="I214"/>
      <c r="J214"/>
    </row>
    <row r="215" spans="1:10" ht="12" customHeight="1">
      <c r="A215" s="7"/>
      <c r="B215" s="7"/>
      <c r="F215"/>
      <c r="G215"/>
      <c r="H215"/>
      <c r="I215"/>
      <c r="J215"/>
    </row>
    <row r="216" spans="1:10" ht="12" customHeight="1">
      <c r="A216" s="7"/>
      <c r="B216" s="7"/>
      <c r="F216"/>
      <c r="G216"/>
      <c r="H216"/>
      <c r="I216"/>
      <c r="J216"/>
    </row>
    <row r="217" spans="1:10" ht="12" customHeight="1">
      <c r="A217" s="7"/>
      <c r="B217" s="7"/>
      <c r="F217"/>
      <c r="G217"/>
      <c r="H217"/>
      <c r="I217"/>
      <c r="J217"/>
    </row>
    <row r="218" spans="1:10" ht="12" customHeight="1">
      <c r="A218" s="7"/>
      <c r="B218" s="7"/>
      <c r="F218"/>
      <c r="G218"/>
      <c r="H218"/>
      <c r="I218"/>
      <c r="J218"/>
    </row>
    <row r="219" spans="1:10" ht="12" customHeight="1">
      <c r="A219" s="7"/>
      <c r="B219" s="7"/>
      <c r="F219"/>
      <c r="G219"/>
      <c r="H219"/>
      <c r="I219"/>
      <c r="J219"/>
    </row>
    <row r="220" spans="1:10" ht="12" customHeight="1">
      <c r="A220" s="7"/>
      <c r="B220" s="7"/>
      <c r="F220"/>
      <c r="G220"/>
      <c r="H220"/>
      <c r="I220"/>
      <c r="J220"/>
    </row>
    <row r="221" spans="1:10" ht="12" customHeight="1">
      <c r="A221" s="7"/>
      <c r="B221" s="7"/>
      <c r="F221"/>
      <c r="G221"/>
      <c r="H221"/>
      <c r="I221"/>
      <c r="J221"/>
    </row>
    <row r="222" spans="1:10" ht="12" customHeight="1">
      <c r="A222" s="7"/>
      <c r="B222" s="7"/>
      <c r="F222"/>
      <c r="G222"/>
      <c r="H222"/>
      <c r="I222"/>
      <c r="J222"/>
    </row>
    <row r="223" spans="1:10" ht="12" customHeight="1">
      <c r="A223" s="7"/>
      <c r="B223" s="7"/>
      <c r="F223"/>
      <c r="G223"/>
      <c r="H223"/>
      <c r="I223"/>
      <c r="J223"/>
    </row>
    <row r="224" spans="1:10" ht="12" customHeight="1">
      <c r="A224" s="7"/>
      <c r="B224" s="7"/>
      <c r="F224"/>
      <c r="G224"/>
      <c r="H224"/>
      <c r="I224"/>
      <c r="J224"/>
    </row>
    <row r="225" spans="1:10" ht="12" customHeight="1">
      <c r="A225" s="7"/>
      <c r="B225" s="7"/>
      <c r="F225"/>
      <c r="G225"/>
      <c r="H225"/>
      <c r="I225"/>
      <c r="J225"/>
    </row>
    <row r="226" spans="1:10" ht="14.25" customHeight="1">
      <c r="A226" s="7"/>
      <c r="B226" s="7"/>
      <c r="F226"/>
      <c r="G226"/>
      <c r="H226"/>
      <c r="I226"/>
      <c r="J226"/>
    </row>
    <row r="227" spans="1:10" ht="12" customHeight="1">
      <c r="A227" s="7"/>
      <c r="B227" s="7"/>
      <c r="F227"/>
      <c r="G227"/>
      <c r="H227"/>
      <c r="I227"/>
      <c r="J227"/>
    </row>
    <row r="228" spans="1:10" ht="13.5" customHeight="1">
      <c r="A228" s="7"/>
      <c r="B228" s="7"/>
      <c r="F228"/>
      <c r="G228"/>
      <c r="H228"/>
      <c r="I228"/>
      <c r="J228"/>
    </row>
    <row r="229" spans="1:10" ht="15" customHeight="1">
      <c r="A229" s="7"/>
      <c r="B229" s="7"/>
      <c r="F229"/>
      <c r="G229"/>
      <c r="H229"/>
      <c r="I229"/>
      <c r="J229"/>
    </row>
    <row r="230" spans="1:10" ht="15.75" customHeight="1">
      <c r="A230" s="7"/>
      <c r="B230" s="7"/>
      <c r="F230"/>
      <c r="G230"/>
      <c r="H230"/>
      <c r="I230"/>
      <c r="J230"/>
    </row>
    <row r="231" spans="1:10" ht="12" customHeight="1">
      <c r="A231" s="7"/>
      <c r="B231" s="7"/>
      <c r="F231"/>
      <c r="G231"/>
      <c r="H231"/>
      <c r="I231"/>
      <c r="J231"/>
    </row>
    <row r="232" spans="1:10" ht="12" customHeight="1">
      <c r="A232" s="7"/>
      <c r="B232" s="7"/>
      <c r="F232"/>
      <c r="G232"/>
      <c r="H232"/>
      <c r="I232"/>
      <c r="J232"/>
    </row>
    <row r="233" spans="1:10" ht="12" customHeight="1">
      <c r="A233" s="7"/>
      <c r="B233" s="7"/>
      <c r="F233"/>
      <c r="G233"/>
      <c r="H233"/>
      <c r="I233"/>
      <c r="J233"/>
    </row>
    <row r="234" spans="1:10" ht="12" customHeight="1">
      <c r="A234" s="7"/>
      <c r="B234" s="7"/>
      <c r="F234"/>
      <c r="G234"/>
      <c r="H234"/>
      <c r="I234"/>
      <c r="J234"/>
    </row>
    <row r="235" spans="1:10" ht="12" customHeight="1">
      <c r="A235" s="7"/>
      <c r="B235" s="7"/>
      <c r="F235"/>
      <c r="G235"/>
      <c r="H235"/>
      <c r="I235"/>
      <c r="J235"/>
    </row>
    <row r="236" spans="1:10" ht="12" customHeight="1">
      <c r="A236" s="7"/>
      <c r="B236" s="7"/>
      <c r="F236"/>
      <c r="G236"/>
      <c r="H236"/>
      <c r="I236"/>
      <c r="J236"/>
    </row>
    <row r="237" spans="1:10" ht="12" customHeight="1">
      <c r="A237" s="7"/>
      <c r="B237" s="7"/>
      <c r="F237"/>
      <c r="G237"/>
      <c r="H237"/>
      <c r="I237"/>
      <c r="J237"/>
    </row>
    <row r="238" spans="1:10" ht="12" customHeight="1">
      <c r="A238" s="7"/>
      <c r="B238" s="7"/>
      <c r="F238"/>
      <c r="G238"/>
      <c r="H238"/>
      <c r="I238"/>
      <c r="J238"/>
    </row>
    <row r="239" spans="1:10" ht="12" customHeight="1">
      <c r="A239" s="7"/>
      <c r="B239" s="7"/>
      <c r="F239"/>
      <c r="G239"/>
      <c r="H239"/>
      <c r="I239"/>
      <c r="J239"/>
    </row>
    <row r="240" spans="1:10" ht="12" customHeight="1">
      <c r="A240" s="7"/>
      <c r="B240" s="7"/>
      <c r="F240"/>
      <c r="G240"/>
      <c r="H240"/>
      <c r="I240"/>
      <c r="J240"/>
    </row>
    <row r="241" spans="1:10" ht="12" customHeight="1">
      <c r="A241" s="7"/>
      <c r="B241" s="7"/>
      <c r="F241"/>
      <c r="G241"/>
      <c r="H241"/>
      <c r="I241"/>
      <c r="J241"/>
    </row>
    <row r="242" spans="1:10" ht="12" customHeight="1">
      <c r="A242" s="7"/>
      <c r="B242" s="7"/>
      <c r="F242"/>
      <c r="G242"/>
      <c r="H242"/>
      <c r="I242"/>
      <c r="J242"/>
    </row>
    <row r="243" spans="1:10" ht="12" customHeight="1">
      <c r="A243" s="7"/>
      <c r="B243" s="7"/>
      <c r="F243"/>
      <c r="G243"/>
      <c r="H243"/>
      <c r="I243"/>
      <c r="J243"/>
    </row>
    <row r="244" spans="1:10" ht="12" customHeight="1">
      <c r="A244" s="7"/>
      <c r="B244" s="7"/>
      <c r="F244"/>
      <c r="G244"/>
      <c r="H244"/>
      <c r="I244"/>
      <c r="J244"/>
    </row>
    <row r="245" spans="1:10" ht="12" customHeight="1">
      <c r="A245" s="7"/>
      <c r="B245" s="7"/>
      <c r="F245"/>
      <c r="G245"/>
      <c r="H245"/>
      <c r="I245"/>
      <c r="J245"/>
    </row>
    <row r="246" spans="1:10" ht="12" customHeight="1">
      <c r="A246" s="7"/>
      <c r="B246" s="7"/>
      <c r="F246"/>
      <c r="G246"/>
      <c r="H246"/>
      <c r="I246"/>
      <c r="J246"/>
    </row>
    <row r="247" spans="1:10" ht="12" customHeight="1">
      <c r="A247" s="7"/>
      <c r="B247" s="7"/>
      <c r="F247"/>
      <c r="G247"/>
      <c r="H247"/>
      <c r="I247"/>
      <c r="J247"/>
    </row>
    <row r="248" spans="1:10" ht="12" customHeight="1">
      <c r="A248" s="7"/>
      <c r="B248" s="7"/>
      <c r="F248"/>
      <c r="G248"/>
      <c r="H248"/>
      <c r="I248"/>
      <c r="J248"/>
    </row>
    <row r="249" spans="1:10" ht="12" customHeight="1">
      <c r="A249" s="7"/>
      <c r="B249" s="7"/>
      <c r="F249"/>
      <c r="G249"/>
      <c r="H249"/>
      <c r="I249"/>
      <c r="J249"/>
    </row>
    <row r="250" spans="1:10" ht="12" customHeight="1">
      <c r="A250" s="7"/>
      <c r="F250"/>
      <c r="G250"/>
      <c r="H250"/>
      <c r="I250"/>
      <c r="J250"/>
    </row>
    <row r="251" spans="1:10" ht="12" customHeight="1">
      <c r="A251" s="7"/>
      <c r="F251"/>
      <c r="G251"/>
      <c r="H251"/>
      <c r="I251"/>
      <c r="J251"/>
    </row>
    <row r="252" spans="1:10" ht="12" customHeight="1">
      <c r="A252" s="7"/>
      <c r="F252"/>
      <c r="G252"/>
      <c r="H252"/>
      <c r="I252"/>
      <c r="J252"/>
    </row>
    <row r="253" spans="1:10" ht="12" customHeight="1">
      <c r="A253" s="7"/>
      <c r="F253"/>
      <c r="G253"/>
      <c r="H253"/>
      <c r="I253"/>
      <c r="J253"/>
    </row>
    <row r="254" spans="1:10" ht="12" customHeight="1">
      <c r="A254" s="7"/>
      <c r="F254"/>
      <c r="G254"/>
      <c r="H254"/>
      <c r="I254"/>
      <c r="J254"/>
    </row>
    <row r="255" spans="1:10" ht="12" customHeight="1">
      <c r="A255" s="7"/>
      <c r="F255"/>
      <c r="G255"/>
      <c r="H255"/>
      <c r="I255"/>
      <c r="J255"/>
    </row>
    <row r="256" spans="1:10" ht="12" customHeight="1">
      <c r="A256" s="7"/>
      <c r="F256"/>
      <c r="G256"/>
      <c r="H256"/>
      <c r="I256"/>
      <c r="J256"/>
    </row>
    <row r="257" spans="1:10" ht="12" customHeight="1">
      <c r="A257" s="7"/>
      <c r="F257"/>
      <c r="G257"/>
      <c r="H257"/>
      <c r="I257"/>
      <c r="J257"/>
    </row>
    <row r="258" spans="1:10" ht="12" customHeight="1">
      <c r="A258" s="7"/>
      <c r="F258"/>
      <c r="G258"/>
      <c r="H258"/>
      <c r="I258"/>
      <c r="J258"/>
    </row>
    <row r="259" spans="1:10" ht="12" customHeight="1">
      <c r="A259" s="7"/>
      <c r="F259"/>
      <c r="G259"/>
      <c r="H259"/>
      <c r="I259"/>
      <c r="J259"/>
    </row>
    <row r="260" spans="1:10" ht="12" customHeight="1">
      <c r="A260" s="7"/>
      <c r="F260"/>
      <c r="G260"/>
      <c r="H260"/>
      <c r="I260"/>
      <c r="J260"/>
    </row>
    <row r="261" spans="1:10" ht="12" customHeight="1">
      <c r="A261" s="7"/>
      <c r="F261"/>
      <c r="G261"/>
      <c r="H261"/>
      <c r="I261"/>
      <c r="J261"/>
    </row>
    <row r="262" spans="1:10" ht="12" customHeight="1">
      <c r="A262" s="7"/>
      <c r="F262"/>
      <c r="G262"/>
      <c r="H262"/>
      <c r="I262"/>
      <c r="J262"/>
    </row>
    <row r="263" spans="1:10" ht="12" customHeight="1">
      <c r="A263" s="7"/>
      <c r="F263"/>
      <c r="G263"/>
      <c r="H263"/>
      <c r="I263"/>
      <c r="J263"/>
    </row>
    <row r="264" spans="1:10" ht="12" customHeight="1">
      <c r="A264" s="7"/>
      <c r="F264"/>
      <c r="G264"/>
      <c r="H264"/>
      <c r="I264"/>
      <c r="J264"/>
    </row>
    <row r="265" spans="1:10" ht="12" customHeight="1">
      <c r="A265" s="7"/>
      <c r="F265"/>
      <c r="G265"/>
      <c r="H265"/>
      <c r="I265"/>
      <c r="J265"/>
    </row>
    <row r="266" spans="1:10" ht="12" customHeight="1">
      <c r="A266" s="7"/>
      <c r="F266"/>
      <c r="G266"/>
      <c r="H266"/>
      <c r="I266"/>
      <c r="J266"/>
    </row>
    <row r="267" spans="1:10" ht="12" customHeight="1">
      <c r="A267" s="7"/>
      <c r="F267"/>
      <c r="G267"/>
      <c r="H267"/>
      <c r="I267"/>
      <c r="J267"/>
    </row>
    <row r="268" spans="1:10" ht="12" customHeight="1">
      <c r="A268" s="7"/>
      <c r="F268"/>
      <c r="G268"/>
      <c r="H268"/>
      <c r="I268"/>
      <c r="J268"/>
    </row>
    <row r="269" spans="1:10" ht="12" customHeight="1">
      <c r="A269" s="7"/>
      <c r="F269"/>
      <c r="G269"/>
      <c r="H269"/>
      <c r="I269"/>
      <c r="J269"/>
    </row>
    <row r="270" spans="1:10" ht="12" customHeight="1">
      <c r="A270" s="7"/>
      <c r="F270"/>
      <c r="G270"/>
      <c r="H270"/>
      <c r="I270"/>
      <c r="J270"/>
    </row>
    <row r="271" spans="1:10" ht="12" customHeight="1">
      <c r="A271" s="7"/>
      <c r="F271"/>
      <c r="G271"/>
      <c r="H271"/>
      <c r="I271"/>
      <c r="J271"/>
    </row>
    <row r="272" spans="1:10" ht="12" customHeight="1">
      <c r="A272" s="7"/>
      <c r="F272"/>
      <c r="G272"/>
      <c r="H272"/>
      <c r="I272"/>
      <c r="J272"/>
    </row>
    <row r="273" spans="1:10" ht="12" customHeight="1">
      <c r="A273" s="7"/>
      <c r="F273"/>
      <c r="G273"/>
      <c r="H273"/>
      <c r="I273"/>
      <c r="J273"/>
    </row>
    <row r="274" spans="1:10" ht="12" customHeight="1">
      <c r="A274" s="7"/>
      <c r="F274"/>
      <c r="G274"/>
      <c r="H274"/>
      <c r="I274"/>
      <c r="J274"/>
    </row>
    <row r="275" spans="1:10" ht="12" customHeight="1">
      <c r="A275" s="7"/>
      <c r="F275"/>
      <c r="G275"/>
      <c r="H275"/>
      <c r="I275"/>
      <c r="J275"/>
    </row>
    <row r="276" spans="1:10" ht="12" customHeight="1">
      <c r="A276"/>
      <c r="F276"/>
      <c r="G276"/>
      <c r="H276"/>
      <c r="I276"/>
      <c r="J276"/>
    </row>
    <row r="277" spans="1:10" ht="12" customHeight="1">
      <c r="A277"/>
      <c r="F277"/>
      <c r="G277"/>
      <c r="H277"/>
      <c r="I277"/>
      <c r="J277"/>
    </row>
    <row r="278" spans="1:10" ht="12" customHeight="1">
      <c r="A278"/>
      <c r="F278"/>
      <c r="G278"/>
      <c r="H278"/>
      <c r="I278"/>
      <c r="J278"/>
    </row>
    <row r="279" spans="1:10" ht="12" customHeight="1">
      <c r="A279"/>
      <c r="F279"/>
      <c r="G279"/>
      <c r="H279"/>
      <c r="I279"/>
      <c r="J279"/>
    </row>
    <row r="280" spans="1:10" ht="12" customHeight="1">
      <c r="A280"/>
      <c r="F280"/>
      <c r="G280"/>
      <c r="H280"/>
      <c r="I280"/>
      <c r="J280"/>
    </row>
    <row r="281" spans="1:10" ht="12" customHeight="1">
      <c r="A281"/>
      <c r="F281"/>
      <c r="G281"/>
      <c r="H281"/>
      <c r="I281"/>
      <c r="J281"/>
    </row>
    <row r="282" spans="1:10" ht="12" customHeight="1">
      <c r="A282"/>
      <c r="F282"/>
      <c r="G282"/>
      <c r="H282"/>
      <c r="I282"/>
      <c r="J282"/>
    </row>
    <row r="283" spans="1:10" ht="12" customHeight="1">
      <c r="A283"/>
      <c r="F283"/>
      <c r="G283"/>
      <c r="H283"/>
      <c r="I283"/>
      <c r="J283"/>
    </row>
    <row r="284" spans="1:10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" customHeight="1">
      <c r="A285"/>
      <c r="F285"/>
      <c r="G285"/>
      <c r="H285"/>
      <c r="I285"/>
      <c r="J285"/>
    </row>
    <row r="286" spans="1:10" ht="12" customHeight="1">
      <c r="A286"/>
      <c r="F286"/>
      <c r="G286"/>
      <c r="H286"/>
      <c r="I286"/>
      <c r="J286"/>
    </row>
    <row r="287" spans="1:10" ht="12" customHeight="1">
      <c r="A287"/>
      <c r="F287"/>
      <c r="G287"/>
      <c r="H287"/>
      <c r="I287"/>
      <c r="J287"/>
    </row>
    <row r="288" spans="1:10" ht="12" customHeight="1">
      <c r="A288"/>
      <c r="F288"/>
      <c r="G288"/>
      <c r="H288"/>
      <c r="I288"/>
      <c r="J288"/>
    </row>
    <row r="289" spans="1:10" ht="12" customHeight="1">
      <c r="A289"/>
      <c r="F289"/>
      <c r="G289"/>
      <c r="H289"/>
      <c r="I289"/>
      <c r="J289"/>
    </row>
    <row r="290" spans="1:10" ht="12" customHeight="1">
      <c r="A290"/>
      <c r="F290"/>
      <c r="G290"/>
      <c r="H290"/>
      <c r="I290"/>
      <c r="J290"/>
    </row>
    <row r="291" spans="1:10" ht="12" customHeight="1">
      <c r="A291"/>
      <c r="F291"/>
      <c r="G291"/>
      <c r="H291"/>
      <c r="I291"/>
      <c r="J291"/>
    </row>
    <row r="292" spans="1:10" ht="12" customHeight="1">
      <c r="A292"/>
      <c r="F292"/>
      <c r="G292"/>
      <c r="H292"/>
      <c r="I292"/>
      <c r="J292"/>
    </row>
    <row r="293" spans="1:10" ht="12" customHeight="1">
      <c r="A293"/>
      <c r="F293"/>
      <c r="G293"/>
      <c r="H293"/>
      <c r="I293"/>
      <c r="J293"/>
    </row>
    <row r="294" spans="1:10" ht="12" customHeight="1">
      <c r="A294"/>
      <c r="F294"/>
      <c r="G294"/>
      <c r="H294"/>
      <c r="I294"/>
      <c r="J294"/>
    </row>
    <row r="295" spans="1:10" ht="12" customHeight="1">
      <c r="A295"/>
      <c r="F295"/>
      <c r="G295"/>
      <c r="H295"/>
      <c r="I295"/>
      <c r="J295"/>
    </row>
    <row r="296" spans="1:10" ht="12" customHeight="1">
      <c r="A296"/>
      <c r="F296"/>
      <c r="G296"/>
      <c r="H296"/>
      <c r="I296"/>
      <c r="J296"/>
    </row>
    <row r="297" spans="1:10" ht="12" customHeight="1">
      <c r="A297"/>
      <c r="F297"/>
      <c r="G297"/>
      <c r="H297"/>
      <c r="I297"/>
      <c r="J297"/>
    </row>
    <row r="298" spans="1:10" ht="12" customHeight="1">
      <c r="A298"/>
      <c r="F298"/>
      <c r="G298"/>
      <c r="H298"/>
      <c r="I298"/>
      <c r="J298"/>
    </row>
    <row r="299" spans="1:10" ht="12" customHeight="1">
      <c r="A299"/>
      <c r="F299"/>
      <c r="G299"/>
      <c r="H299"/>
      <c r="I299"/>
      <c r="J299"/>
    </row>
    <row r="300" spans="1:10" s="2" customFormat="1" ht="12" customHeight="1">
      <c r="A300"/>
      <c r="B300"/>
      <c r="C300"/>
      <c r="D300"/>
      <c r="E300"/>
      <c r="F300"/>
      <c r="G300"/>
      <c r="H300"/>
      <c r="I300"/>
      <c r="J300"/>
    </row>
    <row r="301" spans="1:10" ht="12" customHeight="1">
      <c r="A301"/>
      <c r="F301"/>
      <c r="G301"/>
      <c r="H301"/>
      <c r="I301"/>
      <c r="J301"/>
    </row>
    <row r="302" spans="1:10" ht="12.75">
      <c r="A302"/>
      <c r="F302"/>
      <c r="G302"/>
      <c r="H302"/>
      <c r="I302"/>
      <c r="J302"/>
    </row>
    <row r="303" spans="1:10" ht="12.75">
      <c r="A303"/>
      <c r="F303"/>
      <c r="G303"/>
      <c r="H303"/>
      <c r="I303"/>
      <c r="J303"/>
    </row>
    <row r="304" spans="1:10" ht="12.75">
      <c r="A304"/>
      <c r="F304"/>
      <c r="G304"/>
      <c r="H304"/>
      <c r="I304"/>
      <c r="J304"/>
    </row>
    <row r="305" spans="1:10" ht="12.75">
      <c r="A305"/>
      <c r="F305"/>
      <c r="G305"/>
      <c r="H305"/>
      <c r="I305"/>
      <c r="J305"/>
    </row>
    <row r="306" spans="1:10" ht="12.75">
      <c r="A306"/>
      <c r="F306"/>
      <c r="G306"/>
      <c r="H306"/>
      <c r="I306"/>
      <c r="J306"/>
    </row>
    <row r="307" spans="1:10" ht="12.75">
      <c r="A307"/>
      <c r="F307"/>
      <c r="G307"/>
      <c r="H307"/>
      <c r="I307"/>
      <c r="J307"/>
    </row>
    <row r="308" spans="1:10" ht="12.75">
      <c r="A308"/>
      <c r="F308"/>
      <c r="G308"/>
      <c r="H308"/>
      <c r="I308"/>
      <c r="J308"/>
    </row>
    <row r="309" spans="1:10" ht="12.75">
      <c r="A309"/>
      <c r="F309"/>
      <c r="G309"/>
      <c r="H309"/>
      <c r="I309"/>
      <c r="J309"/>
    </row>
    <row r="310" spans="1:10" ht="12.75">
      <c r="A310"/>
      <c r="F310"/>
      <c r="G310"/>
      <c r="H310"/>
      <c r="I310"/>
      <c r="J310"/>
    </row>
    <row r="311" spans="1:10" ht="12.75">
      <c r="A311"/>
      <c r="F311"/>
      <c r="G311"/>
      <c r="H311"/>
      <c r="I311"/>
      <c r="J311"/>
    </row>
    <row r="312" spans="1:10" ht="12.75">
      <c r="A312"/>
      <c r="F312"/>
      <c r="G312"/>
      <c r="H312"/>
      <c r="I312"/>
      <c r="J312"/>
    </row>
    <row r="313" spans="1:10" ht="12.75">
      <c r="A313"/>
      <c r="F313"/>
      <c r="G313"/>
      <c r="H313"/>
      <c r="I313"/>
      <c r="J313"/>
    </row>
    <row r="314" spans="1:10" ht="12.75">
      <c r="A314"/>
      <c r="F314"/>
      <c r="G314"/>
      <c r="H314"/>
      <c r="I314"/>
      <c r="J314"/>
    </row>
    <row r="315" spans="1:10" ht="12.75">
      <c r="A315"/>
      <c r="F315"/>
      <c r="G315"/>
      <c r="H315"/>
      <c r="I315"/>
      <c r="J315"/>
    </row>
    <row r="316" spans="1:10" ht="12.75">
      <c r="A316"/>
      <c r="F316"/>
      <c r="G316"/>
      <c r="H316"/>
      <c r="I316"/>
      <c r="J316"/>
    </row>
    <row r="317" spans="1:10" ht="12.75">
      <c r="A317"/>
      <c r="F317"/>
      <c r="G317"/>
      <c r="H317"/>
      <c r="I317"/>
      <c r="J317"/>
    </row>
    <row r="318" spans="1:10" ht="12.75">
      <c r="A318"/>
      <c r="F318"/>
      <c r="G318"/>
      <c r="H318"/>
      <c r="I318"/>
      <c r="J318"/>
    </row>
    <row r="319" spans="1:10" ht="12.75">
      <c r="A319"/>
      <c r="F319"/>
      <c r="G319"/>
      <c r="H319"/>
      <c r="I319"/>
      <c r="J319"/>
    </row>
  </sheetData>
  <sheetProtection/>
  <mergeCells count="25">
    <mergeCell ref="K7:Q11"/>
    <mergeCell ref="A10:A12"/>
    <mergeCell ref="E10:E12"/>
    <mergeCell ref="B7:E7"/>
    <mergeCell ref="B8:E8"/>
    <mergeCell ref="I10:I12"/>
    <mergeCell ref="D10:D12"/>
    <mergeCell ref="A180:J180"/>
    <mergeCell ref="A178:J178"/>
    <mergeCell ref="I106:I108"/>
    <mergeCell ref="J10:J12"/>
    <mergeCell ref="J106:J108"/>
    <mergeCell ref="A106:A108"/>
    <mergeCell ref="B106:B108"/>
    <mergeCell ref="C106:C108"/>
    <mergeCell ref="B2:J3"/>
    <mergeCell ref="H10:H12"/>
    <mergeCell ref="H106:H108"/>
    <mergeCell ref="C10:C12"/>
    <mergeCell ref="D106:D108"/>
    <mergeCell ref="E106:E108"/>
    <mergeCell ref="F106:F108"/>
    <mergeCell ref="F10:F12"/>
    <mergeCell ref="A4:J6"/>
    <mergeCell ref="B10:B12"/>
  </mergeCells>
  <printOptions horizontalCentered="1"/>
  <pageMargins left="0.5511811023622047" right="0.1968503937007874" top="0" bottom="0" header="0" footer="0"/>
  <pageSetup fitToHeight="9" fitToWidth="1" horizontalDpi="300" verticalDpi="300" orientation="portrait" paperSize="9" scale="65" r:id="rId1"/>
  <rowBreaks count="1" manualBreakCount="1">
    <brk id="104" max="15" man="1"/>
  </rowBreaks>
  <colBreaks count="1" manualBreakCount="1">
    <brk id="8" min="1" max="1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2018-10-08T10:39:08Z</cp:lastPrinted>
  <dcterms:created xsi:type="dcterms:W3CDTF">2001-11-23T11:26:15Z</dcterms:created>
  <dcterms:modified xsi:type="dcterms:W3CDTF">2019-03-20T10:07:37Z</dcterms:modified>
  <cp:category/>
  <cp:version/>
  <cp:contentType/>
  <cp:contentStatus/>
</cp:coreProperties>
</file>