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'Лист1'!$A$1:$AB$426</definedName>
  </definedNames>
  <calcPr fullCalcOnLoad="1"/>
</workbook>
</file>

<file path=xl/sharedStrings.xml><?xml version="1.0" encoding="utf-8"?>
<sst xmlns="http://schemas.openxmlformats.org/spreadsheetml/2006/main" count="1504" uniqueCount="476">
  <si>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</si>
  <si>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</si>
  <si>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</si>
  <si>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</si>
  <si>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</si>
  <si>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</si>
  <si>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</si>
  <si>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</si>
  <si>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</si>
  <si>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</si>
  <si>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</si>
  <si>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</si>
  <si>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</si>
  <si>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</si>
  <si>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</si>
  <si>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</si>
  <si>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</si>
  <si>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</si>
  <si>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</si>
  <si>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</si>
  <si>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</si>
  <si>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</si>
  <si>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</si>
  <si>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</si>
  <si>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</si>
  <si>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</si>
  <si>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</si>
  <si>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</si>
  <si>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</si>
  <si>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</si>
  <si>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</si>
  <si>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</si>
  <si>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</si>
  <si>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</si>
  <si>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</si>
  <si>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</si>
  <si>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</si>
  <si>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</si>
  <si>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</si>
  <si>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</si>
  <si>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</si>
  <si>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</si>
  <si>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</si>
  <si>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</si>
  <si>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</si>
  <si>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</si>
  <si>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</si>
  <si>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</si>
  <si>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</si>
  <si>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</si>
  <si>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</si>
  <si>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</si>
  <si>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</si>
  <si>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</si>
  <si>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</si>
  <si>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</si>
  <si>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</si>
  <si>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</si>
  <si>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</si>
  <si>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</si>
  <si>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</si>
  <si>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</si>
  <si>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</si>
  <si>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</si>
  <si>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</si>
  <si>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</si>
  <si>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</si>
  <si>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</si>
  <si>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</si>
  <si>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</si>
  <si>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</si>
  <si>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</si>
  <si>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</si>
  <si>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</si>
  <si>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</si>
  <si>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</si>
  <si>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</si>
  <si>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</si>
  <si>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</si>
  <si>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</si>
  <si>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</si>
  <si>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</si>
  <si>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</si>
  <si>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</si>
  <si>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</si>
  <si>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</si>
  <si>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</si>
  <si>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</si>
  <si>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</si>
  <si>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</si>
  <si>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</si>
  <si>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</si>
  <si>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</si>
  <si>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</si>
  <si>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</si>
  <si>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</si>
  <si>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</si>
  <si>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</si>
  <si>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</si>
  <si>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раз-</t>
  </si>
  <si>
    <t>Код</t>
  </si>
  <si>
    <t>вида</t>
  </si>
  <si>
    <t>расх.</t>
  </si>
  <si>
    <t xml:space="preserve">Код </t>
  </si>
  <si>
    <t>Начисления на оплату труда</t>
  </si>
  <si>
    <t>0100</t>
  </si>
  <si>
    <t>0501</t>
  </si>
  <si>
    <t>0500</t>
  </si>
  <si>
    <t>000</t>
  </si>
  <si>
    <t>ГРБС</t>
  </si>
  <si>
    <t>дела</t>
  </si>
  <si>
    <t>Оплата труда и начисления на оплату труда</t>
  </si>
  <si>
    <t>Заработная плата</t>
  </si>
  <si>
    <t>0103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</si>
  <si>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</si>
  <si>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</si>
  <si>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</si>
  <si>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</si>
  <si>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</si>
  <si>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</si>
  <si>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</si>
  <si>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</si>
  <si>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</si>
  <si>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</si>
  <si>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</si>
  <si>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</si>
  <si>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</si>
  <si>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</si>
  <si>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</si>
  <si>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0804</t>
  </si>
  <si>
    <t>0900</t>
  </si>
  <si>
    <t>0104</t>
  </si>
  <si>
    <t>целевой</t>
  </si>
  <si>
    <t>экон.</t>
  </si>
  <si>
    <t>0000</t>
  </si>
  <si>
    <t>План</t>
  </si>
  <si>
    <t>т.руб</t>
  </si>
  <si>
    <t>Сумма,</t>
  </si>
  <si>
    <t>0102</t>
  </si>
  <si>
    <t>Уточн.</t>
  </si>
  <si>
    <t>план</t>
  </si>
  <si>
    <t>0000000</t>
  </si>
  <si>
    <t>в том числе:</t>
  </si>
  <si>
    <t>1</t>
  </si>
  <si>
    <t>ОБЩЕГОСУДАРСТВЕННЫЕ ВОПРОСЫ</t>
  </si>
  <si>
    <t>971</t>
  </si>
  <si>
    <t>1.1</t>
  </si>
  <si>
    <t>1.1.1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</si>
  <si>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</si>
  <si>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</si>
  <si>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</si>
  <si>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</si>
  <si>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</si>
  <si>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</si>
  <si>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</si>
  <si>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</si>
  <si>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</si>
  <si>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</si>
  <si>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1.2.1</t>
  </si>
  <si>
    <t>1.2.1.1</t>
  </si>
  <si>
    <t>1.2.1.1.1</t>
  </si>
  <si>
    <t>210</t>
  </si>
  <si>
    <t>1.2.1.1.2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</si>
  <si>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</si>
  <si>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</si>
  <si>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</si>
  <si>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</si>
  <si>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</si>
  <si>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</si>
  <si>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</si>
  <si>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</si>
  <si>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</si>
  <si>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</si>
  <si>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</si>
  <si>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</si>
  <si>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</si>
  <si>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</si>
  <si>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</si>
  <si>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</si>
  <si>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</si>
  <si>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</si>
  <si>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212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</si>
  <si>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</si>
  <si>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</si>
  <si>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</si>
  <si>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</si>
  <si>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</si>
  <si>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</si>
  <si>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</si>
  <si>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</si>
  <si>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</si>
  <si>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</si>
  <si>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</si>
  <si>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</si>
  <si>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</si>
  <si>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1.4</t>
  </si>
  <si>
    <t>ОБЕСПЕЧЕНИЕ ПРОВЕДЕНИЯ ВЫБОРОВ И РЕФЕРЕНДУМОВ</t>
  </si>
  <si>
    <t>0107</t>
  </si>
  <si>
    <t>1.4.1</t>
  </si>
  <si>
    <t xml:space="preserve">Проведение выборов в представительные органы </t>
  </si>
  <si>
    <t>муниципального образования</t>
  </si>
  <si>
    <t>1.4.1.1</t>
  </si>
  <si>
    <t>1.4.1.1.1</t>
  </si>
  <si>
    <t>1.4.1.1.1.1</t>
  </si>
  <si>
    <t>1.5</t>
  </si>
  <si>
    <t>РЕЗЕРВНЫЕ ФОНДЫ</t>
  </si>
  <si>
    <t>0112</t>
  </si>
  <si>
    <t>1.5.1</t>
  </si>
  <si>
    <t>Резервный фонд местной администрации</t>
  </si>
  <si>
    <t>1.5.1.1</t>
  </si>
  <si>
    <t>013</t>
  </si>
  <si>
    <t>1.6</t>
  </si>
  <si>
    <t>ДРУГИЕ ОБЩЕГОСУДАРСТВЕННЫЕ ВОПРОСЫ</t>
  </si>
  <si>
    <t>0114</t>
  </si>
  <si>
    <t>1.6.1</t>
  </si>
  <si>
    <t xml:space="preserve">Осуществление в порядке и формах, установленных законом </t>
  </si>
  <si>
    <t>1.6.1.1</t>
  </si>
  <si>
    <t>Безвозмезные и безвозвратные перечисления организациям</t>
  </si>
  <si>
    <t>240</t>
  </si>
  <si>
    <t>Безвозмезные и безвозвратные перечисления организациям, за</t>
  </si>
  <si>
    <t>242</t>
  </si>
  <si>
    <t>исключением государственных и муниципальных организаций</t>
  </si>
  <si>
    <t>1.6.1.1.1</t>
  </si>
  <si>
    <t>2</t>
  </si>
  <si>
    <t xml:space="preserve">НАЦИОНАЛЬНАЯ БЕЗОПАСНОСТЬ И ПРАВООХРАНИТЕЛЬНАЯ </t>
  </si>
  <si>
    <t xml:space="preserve"> ДЕЯТЕЛЬНОСТЬ</t>
  </si>
  <si>
    <t>2.1</t>
  </si>
  <si>
    <t>2.1.1</t>
  </si>
  <si>
    <t>2.1.1.1</t>
  </si>
  <si>
    <t>2.1.1.1.1</t>
  </si>
  <si>
    <t xml:space="preserve">Подготовка населения и организаций к действиям в чрезвычайной </t>
  </si>
  <si>
    <t>ситуации в мирное и военное время согласно адресной программе</t>
  </si>
  <si>
    <t xml:space="preserve"> ЖИЛИЩНО-КОММУНАЛЬНОЕ ХОЗЯЙСТВО</t>
  </si>
  <si>
    <t>3.1</t>
  </si>
  <si>
    <t>ЖИЛИЩНОЕ ХОЗЯЙСТВО</t>
  </si>
  <si>
    <t>3.1.1</t>
  </si>
  <si>
    <t>3.1.1.1</t>
  </si>
  <si>
    <t>3.1.1.1.1</t>
  </si>
  <si>
    <t>Расходы на установку металлических дверей в подъездах домов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</si>
  <si>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</si>
  <si>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</si>
  <si>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</si>
  <si>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</si>
  <si>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</si>
  <si>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</si>
  <si>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</si>
  <si>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</si>
  <si>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</si>
  <si>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</si>
  <si>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</si>
  <si>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</si>
  <si>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</si>
  <si>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3.2.3.1</t>
  </si>
  <si>
    <t>Озеленение придомовых территорий и территорий дворов</t>
  </si>
  <si>
    <t>реконструкция зеленых насаждений внутриквартального озеленения</t>
  </si>
  <si>
    <t>3.2.4</t>
  </si>
  <si>
    <t>3.2.4.1</t>
  </si>
  <si>
    <t>Создание зон отдыха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</si>
  <si>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</si>
  <si>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</si>
  <si>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</si>
  <si>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</si>
  <si>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</si>
  <si>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</si>
  <si>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</si>
  <si>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</si>
  <si>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</si>
  <si>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</si>
  <si>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</si>
  <si>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</si>
  <si>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</si>
  <si>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</si>
  <si>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</si>
  <si>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КУЛЬТУРА, КИНЕМАТОГРАФИЯ И СРЕДСТВА МАССОВОЙ ИНФОРМАЦИИ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</si>
  <si>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</si>
  <si>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</si>
  <si>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</si>
  <si>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</si>
  <si>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</si>
  <si>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</si>
  <si>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</si>
  <si>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адресной программе "Социальные проекты 2008года"</t>
  </si>
  <si>
    <t>5.1.1.2</t>
  </si>
  <si>
    <t>Проведение мероприятий по сохранению местных традиций и</t>
  </si>
  <si>
    <t>5.2</t>
  </si>
  <si>
    <t>ПЕРИОДИЧЕСКАЯ ПЕЧАТЬ И ИЗДАТЕЛЬСТВА</t>
  </si>
  <si>
    <t>5.2.1</t>
  </si>
  <si>
    <t xml:space="preserve">Периодические издания, утвержденные представительными </t>
  </si>
  <si>
    <t>органами местного самоуправления</t>
  </si>
  <si>
    <t>5.2.1.1</t>
  </si>
  <si>
    <t>Выпуск газеты "Вестник МО МО № 71" согласно адресной программе</t>
  </si>
  <si>
    <t>5.2.2</t>
  </si>
  <si>
    <t>Опубликование муниципальных правовых актов в средствах</t>
  </si>
  <si>
    <t>массовой информации</t>
  </si>
  <si>
    <t>5.2.2.1</t>
  </si>
  <si>
    <t>Расходы в области информации согласно адресной программе</t>
  </si>
  <si>
    <t>6</t>
  </si>
  <si>
    <t>ЗДРАВООХРАНЕНИЕ И СПОРТ</t>
  </si>
  <si>
    <t>6.1</t>
  </si>
  <si>
    <t>ФИЗИЧЕСКАЯ  КУЛЬТУРА  И  СПОРТ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</si>
  <si>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</si>
  <si>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</si>
  <si>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</si>
  <si>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</si>
  <si>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</si>
  <si>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</si>
  <si>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</si>
  <si>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</si>
  <si>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</si>
  <si>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</si>
  <si>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</si>
  <si>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</si>
  <si>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</si>
  <si>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>7.1.2</t>
  </si>
  <si>
    <t>7.1.2.1</t>
  </si>
  <si>
    <t>7.1.2.1.1</t>
  </si>
  <si>
    <t>Оплата труда приемных родителей согласно адресной программе</t>
  </si>
  <si>
    <t>0908</t>
  </si>
  <si>
    <t>Мероприятия по предупреждению и ликвидации последствий ЧС и СБ</t>
  </si>
  <si>
    <t>природного и техногенного характера согласно адресной программе</t>
  </si>
  <si>
    <t>Оплата по договорам подряда</t>
  </si>
  <si>
    <t>5.2.1.2</t>
  </si>
  <si>
    <t>Кор.</t>
  </si>
  <si>
    <t xml:space="preserve"> пособия детям, находящимся под опекой</t>
  </si>
  <si>
    <t xml:space="preserve"> пособия детям, находящимся в приемных семьях</t>
  </si>
  <si>
    <r>
      <t xml:space="preserve">Расходы на выплату пособий согласно адресной программе, </t>
    </r>
    <r>
      <rPr>
        <i/>
        <sz val="8"/>
        <rFont val="Arial Cyr"/>
        <family val="2"/>
      </rPr>
      <t>в том числе:</t>
    </r>
  </si>
  <si>
    <t>РАСХОДЫ МО МО Волковское</t>
  </si>
  <si>
    <t>ФУНКЦИОНИРОВАНИЕ ВЫСШЕГО ДОЛЖНОСТНОГО ЛИЦА СУБЪЕКТА</t>
  </si>
  <si>
    <t>РОССИЙСКОЙ ФЕДЕРАЦИИ  И МУНИЦИПАЛЬНОГО ОБРАЗОВАНИЯ</t>
  </si>
  <si>
    <t>Глава муниципального образования</t>
  </si>
  <si>
    <t>ФУНКЦИОНИРОВАНИЕ ЗАКОНОДАТЕЛЬНЫХ (ПРЕДСТАВИТЕЛЬНЫХ)</t>
  </si>
  <si>
    <t>ОРГАНОВ ГОСУДАРСТВЕННОЙ ВЛАСТИ И</t>
  </si>
  <si>
    <t>ПРЕДСТАВИТЕЛЬНЫХ ОРГАНОВ МЕСТНОГО САМОУПРАВЛЕНИЯ</t>
  </si>
  <si>
    <t xml:space="preserve">Вознаграждение депутатам, осуществляющие свои полномочия </t>
  </si>
  <si>
    <t xml:space="preserve"> на непостоянной основе</t>
  </si>
  <si>
    <t>Прочие выплаты</t>
  </si>
  <si>
    <t>Аппарат представительного органа муниципального образования</t>
  </si>
  <si>
    <t>002 04 00</t>
  </si>
  <si>
    <t>1.2.2.1.2</t>
  </si>
  <si>
    <t>1.2.2.1.2.1</t>
  </si>
  <si>
    <t>1.2.2.1.2.2</t>
  </si>
  <si>
    <t>1.2.2.1.2.3</t>
  </si>
  <si>
    <t>1.2.2.1.2.4</t>
  </si>
  <si>
    <t>1.2.2.1.2.5</t>
  </si>
  <si>
    <t>1.2.2.1.2.6</t>
  </si>
  <si>
    <t>1.2.2.1.3</t>
  </si>
  <si>
    <t>1.2.2.2</t>
  </si>
  <si>
    <t>1.2.2.2.1</t>
  </si>
  <si>
    <t>1.2.2.2.2</t>
  </si>
  <si>
    <t>002 03 02</t>
  </si>
  <si>
    <t>002 01 00</t>
  </si>
  <si>
    <t>ФУНКЦИОНИРОВАНИЕ ПРАВИТЕЛЬСТВА РФ, ВЫСШИХ ОРГАНОВ</t>
  </si>
  <si>
    <t>ИСПОЛНИТЕЛЬНОЙ ВЛАСТИ СУБЪЕКТОВ РФ,  МЕСТНЫХ АДМИНИСТРАЦИЙ</t>
  </si>
  <si>
    <t>002 05 00</t>
  </si>
  <si>
    <t>Содержание и обеспечение деятельности местной администрации</t>
  </si>
  <si>
    <t>002 06 01</t>
  </si>
  <si>
    <t>по решению вопросов местного значения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</si>
  <si>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</si>
  <si>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</si>
  <si>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</si>
  <si>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</si>
  <si>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</si>
  <si>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</si>
  <si>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</si>
  <si>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</si>
  <si>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</si>
  <si>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1.3.3</t>
  </si>
  <si>
    <t>Организация и осуществление деятельности</t>
  </si>
  <si>
    <t>002 06 02</t>
  </si>
  <si>
    <t>по опеке и попечительству</t>
  </si>
  <si>
    <t>Выполнение отдельных государственных полномочий за счет</t>
  </si>
  <si>
    <t>субвенций из фонда компенсаций Санкт-Петербурга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</si>
  <si>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</si>
  <si>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</si>
  <si>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</si>
  <si>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</si>
  <si>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</si>
  <si>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</si>
  <si>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</si>
  <si>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</si>
  <si>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</si>
  <si>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</t>
  </si>
  <si>
    <t xml:space="preserve">Определение должностных лиц, уполномоченных составлять </t>
  </si>
  <si>
    <t>002 06 03</t>
  </si>
  <si>
    <t xml:space="preserve">протоколы об административных правонарушениях, </t>
  </si>
  <si>
    <t xml:space="preserve">и составление протоколов об административных правонарушениях </t>
  </si>
  <si>
    <t>1.3.4.1</t>
  </si>
  <si>
    <t>1.3.4.1.1</t>
  </si>
  <si>
    <t>1.3.4.1.1.1</t>
  </si>
  <si>
    <t>020 01 01</t>
  </si>
  <si>
    <t>070 01 00</t>
  </si>
  <si>
    <t>092 01 00</t>
  </si>
  <si>
    <t xml:space="preserve">Санкт-Петербурга, поддержки деятельности граждан, </t>
  </si>
  <si>
    <t xml:space="preserve">общественных  объединений, участвующих в охране общественного </t>
  </si>
  <si>
    <t xml:space="preserve"> порядка на территории муниципального образования</t>
  </si>
  <si>
    <t>Расходы согласно адресной программе на 2009 год</t>
  </si>
  <si>
    <t xml:space="preserve">Защита населения и территорий от последствий чрезвычайных </t>
  </si>
  <si>
    <t>ситуаций природного и техногенного характера, гражданская оборона</t>
  </si>
  <si>
    <t>Проведение подготовки и обучения неработающего населения</t>
  </si>
  <si>
    <t>219 03 00</t>
  </si>
  <si>
    <t>способам защиты и действиям в чрезвычайных ситуациях</t>
  </si>
  <si>
    <t>2.1.1.1.1.1</t>
  </si>
  <si>
    <t>2.1.2</t>
  </si>
  <si>
    <t xml:space="preserve">Муниципальные целевые программы по защите населения </t>
  </si>
  <si>
    <t>795 01 00</t>
  </si>
  <si>
    <t xml:space="preserve">и территорий от чрезвычайных ситуаций природного  </t>
  </si>
  <si>
    <t>и техногенного характера, гражданской обороне</t>
  </si>
  <si>
    <t>2.1.2.1</t>
  </si>
  <si>
    <t>2.1.2.1.1</t>
  </si>
  <si>
    <t>2.1.2.1.1.1</t>
  </si>
  <si>
    <t>Муниципальные целевые программы по повышению уровня защищенности</t>
  </si>
  <si>
    <t>795 04 00</t>
  </si>
  <si>
    <t xml:space="preserve"> жилищного фонда на территории муниципального образования</t>
  </si>
  <si>
    <t>600 01 01</t>
  </si>
  <si>
    <t>Расходы согласно адресной программе по благоустройству на 2009 год</t>
  </si>
  <si>
    <t>600 01 03</t>
  </si>
  <si>
    <t>600 01 05</t>
  </si>
  <si>
    <t>600 02 03</t>
  </si>
  <si>
    <t>3.2.5</t>
  </si>
  <si>
    <t>600 03 01</t>
  </si>
  <si>
    <t>3.2.5.1</t>
  </si>
  <si>
    <t>3.2.6</t>
  </si>
  <si>
    <t>600 03 02</t>
  </si>
  <si>
    <t>3.2.6.1</t>
  </si>
  <si>
    <t>3.2.7</t>
  </si>
  <si>
    <t>600 04 01</t>
  </si>
  <si>
    <t>3.2.7.1</t>
  </si>
  <si>
    <t>431 01 00</t>
  </si>
  <si>
    <t xml:space="preserve"> согласно адресной программе "Социальные проекты 2009 года"</t>
  </si>
  <si>
    <t>431 02 00</t>
  </si>
  <si>
    <t>подростков согласно адресной программе "Социальные проекты 2009 года"</t>
  </si>
  <si>
    <t>450 01 00</t>
  </si>
  <si>
    <t>450 01 01</t>
  </si>
  <si>
    <t>450 01 02</t>
  </si>
  <si>
    <t>обрядов согласно адресной программе "Социальные проекты 2009 года"</t>
  </si>
  <si>
    <t>457 01 00</t>
  </si>
  <si>
    <t>457 01 01</t>
  </si>
  <si>
    <t>457 01 02</t>
  </si>
  <si>
    <t>457 03 00</t>
  </si>
  <si>
    <t>512 01 00</t>
  </si>
  <si>
    <t>согласно адресной программе "Социальные проекты 2009 года"</t>
  </si>
  <si>
    <t>Содержание ребенка в семье опекуна и приемной семье</t>
  </si>
  <si>
    <t>520 13 01</t>
  </si>
  <si>
    <t>260</t>
  </si>
  <si>
    <t>7.1.1.1.1.1</t>
  </si>
  <si>
    <t>7.1.1.1.1.2</t>
  </si>
  <si>
    <t xml:space="preserve">Оплата труда приемного родителя </t>
  </si>
  <si>
    <t>520 13 02</t>
  </si>
  <si>
    <t>Оплата мобильной связи</t>
  </si>
  <si>
    <t>Оплата за использование сети "Интернет"</t>
  </si>
  <si>
    <t>Оплата почтовых услуг</t>
  </si>
  <si>
    <t>Оплата прочих услуг связи</t>
  </si>
  <si>
    <t>Оплата проездных билетов</t>
  </si>
  <si>
    <t>Оплата  прочих услуг по содержанию имущества</t>
  </si>
  <si>
    <t>Оплата услуг банка  (Администрация)</t>
  </si>
  <si>
    <t>Оплата услуг           (Доп. расходы по отделу опеки)</t>
  </si>
  <si>
    <t>Оплата услуг за обучение (семинары и пр.)</t>
  </si>
  <si>
    <t xml:space="preserve">Оплата прочих услуг </t>
  </si>
  <si>
    <t xml:space="preserve">Оплата подписки </t>
  </si>
  <si>
    <t>(в томчисле удаление аварийных, больных деревьев и кустарников),</t>
  </si>
  <si>
    <t xml:space="preserve">Компенсационное озеленение, проведение санитарных рубок </t>
  </si>
  <si>
    <t>2009г,</t>
  </si>
  <si>
    <t>Оплата информационно-консультационных услуг  ("Альтаир", "Гарант")</t>
  </si>
  <si>
    <t>21.05</t>
  </si>
  <si>
    <t xml:space="preserve">% </t>
  </si>
  <si>
    <t>исполн.</t>
  </si>
  <si>
    <t>в составе Муниципального Совета -  2 человека;  в составе Местной Администрации - 16человек.</t>
  </si>
  <si>
    <t xml:space="preserve">Примечание:        Фактическая численность муниципальных служащих по состоянию на 01.07.2009г. составляет 18 человек, в том числе: </t>
  </si>
  <si>
    <t>План,</t>
  </si>
  <si>
    <t>Факт</t>
  </si>
  <si>
    <t>6 мес.,</t>
  </si>
  <si>
    <t xml:space="preserve">                ИНФОРМАЦИЯ ОБ ИСПОЛНЕНИИ РАСХОДОВ МЕСТНОГО БЮДЖЕТА МО МО Волковское</t>
  </si>
  <si>
    <t xml:space="preserve">в 1 полугодии  2009 г. </t>
  </si>
  <si>
    <t>л.2</t>
  </si>
  <si>
    <t>Глава  Администрации МО МО Волковское (№ 71)                                               А.М.Мигас</t>
  </si>
  <si>
    <t>16.07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</si>
</sst>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0.00000"/>
    <numFmt numFmtId="167" formatCode="#,##0.0"/>
  </numFmts>
  <fonts count="28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2"/>
    </font>
    <font>
      <sz val="12"/>
      <name val="Arial Cyr"/>
      <family val="0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49" fontId="20" fillId="0" borderId="18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5" fillId="0" borderId="1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/>
    </xf>
    <xf numFmtId="49" fontId="20" fillId="0" borderId="23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8" fillId="0" borderId="27" xfId="0" applyFont="1" applyBorder="1" applyAlignment="1">
      <alignment/>
    </xf>
    <xf numFmtId="0" fontId="15" fillId="0" borderId="24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20" fillId="0" borderId="18" xfId="0" applyFont="1" applyBorder="1" applyAlignment="1">
      <alignment/>
    </xf>
    <xf numFmtId="0" fontId="18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10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20" fillId="0" borderId="16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49" fontId="20" fillId="0" borderId="28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9" fillId="0" borderId="27" xfId="0" applyFont="1" applyBorder="1" applyAlignment="1">
      <alignment/>
    </xf>
    <xf numFmtId="49" fontId="19" fillId="0" borderId="28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2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49" fontId="19" fillId="0" borderId="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3" fontId="19" fillId="0" borderId="9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8" fillId="0" borderId="29" xfId="0" applyFont="1" applyBorder="1" applyAlignment="1">
      <alignment/>
    </xf>
    <xf numFmtId="49" fontId="20" fillId="0" borderId="25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20" fillId="0" borderId="26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8" xfId="0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9" fillId="0" borderId="20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2" xfId="0" applyFont="1" applyBorder="1" applyAlignment="1">
      <alignment/>
    </xf>
    <xf numFmtId="3" fontId="20" fillId="0" borderId="32" xfId="0" applyNumberFormat="1" applyFont="1" applyBorder="1" applyAlignment="1">
      <alignment horizontal="center"/>
    </xf>
    <xf numFmtId="3" fontId="19" fillId="0" borderId="25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4" xfId="0" applyFont="1" applyBorder="1" applyAlignment="1">
      <alignment horizontal="center"/>
    </xf>
    <xf numFmtId="3" fontId="19" fillId="0" borderId="22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167" fontId="19" fillId="0" borderId="23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167" fontId="20" fillId="0" borderId="16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167" fontId="19" fillId="0" borderId="13" xfId="0" applyNumberFormat="1" applyFont="1" applyBorder="1" applyAlignment="1">
      <alignment horizontal="center"/>
    </xf>
    <xf numFmtId="167" fontId="20" fillId="0" borderId="13" xfId="0" applyNumberFormat="1" applyFont="1" applyBorder="1" applyAlignment="1">
      <alignment horizontal="center"/>
    </xf>
    <xf numFmtId="167" fontId="20" fillId="0" borderId="23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0" fontId="18" fillId="0" borderId="39" xfId="0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3" fontId="20" fillId="0" borderId="39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2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69"/>
  <sheetViews>
    <sheetView tabSelected="1" view="pageBreakPreview" zoomScaleSheetLayoutView="100" workbookViewId="0" topLeftCell="C1">
      <selection activeCell="M3" sqref="M3"/>
    </sheetView>
  </sheetViews>
  <sheetFormatPr defaultColWidth="9.00390625" defaultRowHeight="12.75"/>
  <cols>
    <col min="1" max="1" width="7.375" style="34" customWidth="1"/>
    <col min="2" max="2" width="64.00390625" style="0" customWidth="1"/>
    <col min="3" max="3" width="4.625" style="0" customWidth="1"/>
    <col min="4" max="4" width="5.00390625" style="0" customWidth="1"/>
    <col min="5" max="5" width="8.25390625" style="0" customWidth="1"/>
    <col min="6" max="6" width="4.75390625" style="22" customWidth="1"/>
    <col min="7" max="7" width="5.875" style="18" customWidth="1"/>
    <col min="8" max="8" width="7.625" style="18" hidden="1" customWidth="1"/>
    <col min="9" max="9" width="4.75390625" style="18" hidden="1" customWidth="1"/>
    <col min="10" max="10" width="4.875" style="18" hidden="1" customWidth="1"/>
    <col min="11" max="11" width="0.12890625" style="18" customWidth="1"/>
    <col min="12" max="12" width="7.375" style="18" customWidth="1"/>
    <col min="13" max="13" width="10.25390625" style="18" customWidth="1"/>
    <col min="14" max="14" width="7.625" style="18" customWidth="1"/>
    <col min="15" max="15" width="12.375" style="0" customWidth="1"/>
    <col min="16" max="16" width="10.25390625" style="0" customWidth="1"/>
    <col min="17" max="17" width="10.00390625" style="0" customWidth="1"/>
    <col min="18" max="18" width="10.875" style="0" customWidth="1"/>
    <col min="19" max="19" width="9.75390625" style="0" customWidth="1"/>
    <col min="20" max="20" width="11.00390625" style="0" customWidth="1"/>
    <col min="21" max="21" width="9.875" style="0" customWidth="1"/>
    <col min="22" max="22" width="10.00390625" style="0" customWidth="1"/>
    <col min="23" max="23" width="10.375" style="0" customWidth="1"/>
    <col min="24" max="24" width="10.25390625" style="0" customWidth="1"/>
    <col min="25" max="25" width="10.375" style="0" customWidth="1"/>
    <col min="26" max="26" width="9.375" style="0" customWidth="1"/>
    <col min="27" max="27" width="10.875" style="0" customWidth="1"/>
    <col min="28" max="28" width="7.75390625" style="0" customWidth="1"/>
    <col min="29" max="29" width="5.75390625" style="0" customWidth="1"/>
    <col min="30" max="30" width="5.625" style="0" customWidth="1"/>
    <col min="31" max="31" width="5.75390625" style="0" customWidth="1"/>
    <col min="32" max="32" width="6.125" style="0" customWidth="1"/>
    <col min="33" max="33" width="6.625" style="0" customWidth="1"/>
    <col min="34" max="34" width="6.00390625" style="0" customWidth="1"/>
    <col min="35" max="35" width="5.375" style="0" customWidth="1"/>
    <col min="36" max="36" width="6.125" style="0" customWidth="1"/>
    <col min="37" max="37" width="7.125" style="0" customWidth="1"/>
    <col min="38" max="38" width="6.375" style="0" customWidth="1"/>
    <col min="39" max="39" width="5.375" style="0" customWidth="1"/>
    <col min="40" max="40" width="5.75390625" style="0" customWidth="1"/>
    <col min="41" max="42" width="5.875" style="0" customWidth="1"/>
    <col min="43" max="43" width="5.75390625" style="0" customWidth="1"/>
    <col min="44" max="44" width="5.375" style="0" customWidth="1"/>
    <col min="45" max="45" width="5.625" style="0" customWidth="1"/>
  </cols>
  <sheetData>
    <row r="1" spans="1:46" ht="12" customHeight="1">
      <c r="A1" s="115"/>
      <c r="B1" s="116"/>
      <c r="C1" s="116"/>
      <c r="D1" s="116"/>
      <c r="E1" s="118"/>
      <c r="F1" s="119"/>
      <c r="G1" s="120"/>
      <c r="H1" s="150"/>
      <c r="I1" s="150"/>
      <c r="J1" s="150"/>
      <c r="K1" s="150"/>
      <c r="L1" s="150"/>
      <c r="M1" s="120"/>
      <c r="N1" s="120"/>
      <c r="O1" s="150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</row>
    <row r="2" spans="1:46" ht="14.25" customHeight="1">
      <c r="A2" s="37"/>
      <c r="B2" s="159" t="s">
        <v>471</v>
      </c>
      <c r="C2" s="41"/>
      <c r="D2" s="41"/>
      <c r="E2" s="41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</row>
    <row r="3" spans="1:46" ht="13.5" customHeight="1">
      <c r="A3" s="37"/>
      <c r="B3" s="158" t="s">
        <v>472</v>
      </c>
      <c r="C3" s="156"/>
      <c r="D3" s="156"/>
      <c r="E3" s="156"/>
      <c r="F3" s="157"/>
      <c r="L3" s="160"/>
      <c r="O3" s="374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2:46" ht="11.25" customHeight="1" thickBot="1">
      <c r="B4" s="137"/>
      <c r="C4" s="67"/>
      <c r="H4" s="114"/>
      <c r="O4" s="167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46" ht="12.75" customHeight="1">
      <c r="A5" s="108" t="s">
        <v>23</v>
      </c>
      <c r="B5" s="106" t="s">
        <v>0</v>
      </c>
      <c r="C5" s="95" t="s">
        <v>100</v>
      </c>
      <c r="D5" s="102" t="s">
        <v>100</v>
      </c>
      <c r="E5" s="95" t="s">
        <v>100</v>
      </c>
      <c r="F5" s="103" t="s">
        <v>100</v>
      </c>
      <c r="G5" s="95" t="s">
        <v>103</v>
      </c>
      <c r="H5" s="161" t="s">
        <v>135</v>
      </c>
      <c r="I5" s="305" t="s">
        <v>322</v>
      </c>
      <c r="J5" s="305" t="s">
        <v>322</v>
      </c>
      <c r="K5" s="305" t="s">
        <v>322</v>
      </c>
      <c r="L5" s="102" t="s">
        <v>468</v>
      </c>
      <c r="M5" s="106" t="s">
        <v>469</v>
      </c>
      <c r="N5" s="106" t="s">
        <v>464</v>
      </c>
      <c r="O5" s="271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46" ht="10.5" customHeight="1">
      <c r="A6" s="109" t="s">
        <v>24</v>
      </c>
      <c r="B6" s="107"/>
      <c r="C6" s="94" t="s">
        <v>109</v>
      </c>
      <c r="D6" s="92" t="s">
        <v>99</v>
      </c>
      <c r="E6" s="94" t="s">
        <v>132</v>
      </c>
      <c r="F6" s="104" t="s">
        <v>101</v>
      </c>
      <c r="G6" s="94" t="s">
        <v>133</v>
      </c>
      <c r="H6" s="303" t="s">
        <v>461</v>
      </c>
      <c r="I6" s="136" t="s">
        <v>463</v>
      </c>
      <c r="J6" s="136"/>
      <c r="K6" s="136"/>
      <c r="L6" s="136"/>
      <c r="M6" s="92" t="s">
        <v>470</v>
      </c>
      <c r="N6" s="92" t="s">
        <v>465</v>
      </c>
      <c r="O6" s="271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46" ht="11.25" customHeight="1" thickBot="1">
      <c r="A7" s="110"/>
      <c r="B7" s="98"/>
      <c r="C7" s="97"/>
      <c r="D7" s="93" t="s">
        <v>110</v>
      </c>
      <c r="E7" s="100" t="s">
        <v>1</v>
      </c>
      <c r="F7" s="105" t="s">
        <v>102</v>
      </c>
      <c r="G7" s="100" t="s">
        <v>1</v>
      </c>
      <c r="H7" s="304" t="s">
        <v>136</v>
      </c>
      <c r="I7" s="93" t="s">
        <v>136</v>
      </c>
      <c r="J7" s="93" t="s">
        <v>136</v>
      </c>
      <c r="K7" s="93" t="s">
        <v>136</v>
      </c>
      <c r="L7" s="93" t="s">
        <v>136</v>
      </c>
      <c r="M7" s="93" t="s">
        <v>136</v>
      </c>
      <c r="N7" s="93"/>
      <c r="O7" s="94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71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46" s="3" customFormat="1" ht="15" customHeight="1">
      <c r="A8" s="323"/>
      <c r="B8" s="106" t="s">
        <v>326</v>
      </c>
      <c r="C8" s="325">
        <v>971</v>
      </c>
      <c r="D8" s="174" t="s">
        <v>134</v>
      </c>
      <c r="E8" s="175" t="s">
        <v>141</v>
      </c>
      <c r="F8" s="174" t="s">
        <v>108</v>
      </c>
      <c r="G8" s="176" t="s">
        <v>108</v>
      </c>
      <c r="H8" s="290">
        <f aca="true" t="shared" si="0" ref="H8:M8">SUM(H10,H143,H165,H242,H268,H299,H310)</f>
        <v>61360</v>
      </c>
      <c r="I8" s="290">
        <f t="shared" si="0"/>
        <v>0</v>
      </c>
      <c r="J8" s="290">
        <f t="shared" si="0"/>
        <v>0</v>
      </c>
      <c r="K8" s="290">
        <f t="shared" si="0"/>
        <v>0</v>
      </c>
      <c r="L8" s="290">
        <f t="shared" si="0"/>
        <v>61360</v>
      </c>
      <c r="M8" s="338">
        <f t="shared" si="0"/>
        <v>22743</v>
      </c>
      <c r="N8" s="373">
        <v>37</v>
      </c>
      <c r="O8" s="366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</row>
    <row r="9" spans="1:46" s="3" customFormat="1" ht="10.5" customHeight="1">
      <c r="A9" s="324"/>
      <c r="B9" s="329" t="s">
        <v>142</v>
      </c>
      <c r="C9" s="326"/>
      <c r="D9" s="178"/>
      <c r="E9" s="179"/>
      <c r="F9" s="178"/>
      <c r="G9" s="180"/>
      <c r="H9" s="289"/>
      <c r="I9" s="289"/>
      <c r="J9" s="289"/>
      <c r="K9" s="289"/>
      <c r="L9" s="289"/>
      <c r="M9" s="356"/>
      <c r="N9" s="289"/>
      <c r="O9" s="366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</row>
    <row r="10" spans="1:46" s="8" customFormat="1" ht="12.75" customHeight="1">
      <c r="A10" s="223" t="s">
        <v>143</v>
      </c>
      <c r="B10" s="130" t="s">
        <v>144</v>
      </c>
      <c r="C10" s="327" t="s">
        <v>145</v>
      </c>
      <c r="D10" s="174" t="s">
        <v>105</v>
      </c>
      <c r="E10" s="175"/>
      <c r="F10" s="174"/>
      <c r="G10" s="176"/>
      <c r="H10" s="290">
        <f aca="true" t="shared" si="1" ref="H10:M10">SUM(H11,H20,H49,H119,H127,H131)</f>
        <v>20259</v>
      </c>
      <c r="I10" s="290">
        <f t="shared" si="1"/>
        <v>-533</v>
      </c>
      <c r="J10" s="290">
        <f t="shared" si="1"/>
        <v>0</v>
      </c>
      <c r="K10" s="290">
        <f t="shared" si="1"/>
        <v>0</v>
      </c>
      <c r="L10" s="290">
        <f t="shared" si="1"/>
        <v>19726</v>
      </c>
      <c r="M10" s="338">
        <f t="shared" si="1"/>
        <v>9892</v>
      </c>
      <c r="N10" s="290">
        <v>50</v>
      </c>
      <c r="O10" s="366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</row>
    <row r="11" spans="1:46" s="8" customFormat="1" ht="11.25" customHeight="1">
      <c r="A11" s="217" t="s">
        <v>146</v>
      </c>
      <c r="B11" s="313" t="s">
        <v>327</v>
      </c>
      <c r="C11" s="219">
        <v>971</v>
      </c>
      <c r="D11" s="190" t="s">
        <v>138</v>
      </c>
      <c r="E11" s="191"/>
      <c r="F11" s="190"/>
      <c r="G11" s="163"/>
      <c r="H11" s="290">
        <f>SUM(H13)</f>
        <v>792</v>
      </c>
      <c r="I11" s="290">
        <f>SUM(I13)</f>
        <v>0</v>
      </c>
      <c r="J11" s="290">
        <f>SUM(J13)</f>
        <v>0</v>
      </c>
      <c r="K11" s="290">
        <f>SUM(K13)</f>
        <v>0</v>
      </c>
      <c r="L11" s="290">
        <f>SUM(L13)</f>
        <v>792</v>
      </c>
      <c r="M11" s="338">
        <f>M13</f>
        <v>419</v>
      </c>
      <c r="N11" s="290">
        <v>53</v>
      </c>
      <c r="O11" s="366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</row>
    <row r="12" spans="1:46" s="8" customFormat="1" ht="10.5" customHeight="1">
      <c r="A12" s="220"/>
      <c r="B12" s="330" t="s">
        <v>328</v>
      </c>
      <c r="C12" s="221"/>
      <c r="D12" s="193"/>
      <c r="E12" s="194"/>
      <c r="F12" s="193"/>
      <c r="G12" s="195"/>
      <c r="H12" s="288"/>
      <c r="I12" s="288"/>
      <c r="J12" s="288"/>
      <c r="K12" s="288"/>
      <c r="L12" s="288"/>
      <c r="M12" s="302"/>
      <c r="N12" s="288"/>
      <c r="O12" s="366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</row>
    <row r="13" spans="1:46" s="8" customFormat="1" ht="12.75" customHeight="1">
      <c r="A13" s="183" t="s">
        <v>147</v>
      </c>
      <c r="B13" s="129" t="s">
        <v>329</v>
      </c>
      <c r="C13" s="312">
        <v>971</v>
      </c>
      <c r="D13" s="185" t="s">
        <v>138</v>
      </c>
      <c r="E13" s="186" t="s">
        <v>350</v>
      </c>
      <c r="F13" s="185"/>
      <c r="G13" s="187"/>
      <c r="H13" s="289">
        <f aca="true" t="shared" si="2" ref="H13:M15">SUM(H14)</f>
        <v>792</v>
      </c>
      <c r="I13" s="289">
        <f t="shared" si="2"/>
        <v>0</v>
      </c>
      <c r="J13" s="289">
        <f t="shared" si="2"/>
        <v>0</v>
      </c>
      <c r="K13" s="289">
        <f t="shared" si="2"/>
        <v>0</v>
      </c>
      <c r="L13" s="289">
        <f t="shared" si="2"/>
        <v>792</v>
      </c>
      <c r="M13" s="356">
        <f t="shared" si="2"/>
        <v>419</v>
      </c>
      <c r="N13" s="289">
        <v>53</v>
      </c>
      <c r="O13" s="366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</row>
    <row r="14" spans="1:46" s="8" customFormat="1" ht="12.75" customHeight="1" hidden="1">
      <c r="A14" s="238" t="s">
        <v>147</v>
      </c>
      <c r="B14" s="139" t="s">
        <v>148</v>
      </c>
      <c r="C14" s="312">
        <v>971</v>
      </c>
      <c r="D14" s="185" t="s">
        <v>138</v>
      </c>
      <c r="E14" s="186" t="s">
        <v>350</v>
      </c>
      <c r="F14" s="190" t="s">
        <v>149</v>
      </c>
      <c r="G14" s="163"/>
      <c r="H14" s="289">
        <f t="shared" si="2"/>
        <v>792</v>
      </c>
      <c r="I14" s="289">
        <f t="shared" si="2"/>
        <v>0</v>
      </c>
      <c r="J14" s="289">
        <f t="shared" si="2"/>
        <v>0</v>
      </c>
      <c r="K14" s="289">
        <f t="shared" si="2"/>
        <v>0</v>
      </c>
      <c r="L14" s="289">
        <f t="shared" si="2"/>
        <v>792</v>
      </c>
      <c r="M14" s="356">
        <f t="shared" si="2"/>
        <v>419</v>
      </c>
      <c r="N14" s="289">
        <v>53</v>
      </c>
      <c r="O14" s="366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</row>
    <row r="15" spans="1:46" s="8" customFormat="1" ht="12.75" customHeight="1" hidden="1">
      <c r="A15" s="223" t="s">
        <v>147</v>
      </c>
      <c r="B15" s="246" t="s">
        <v>150</v>
      </c>
      <c r="C15" s="254">
        <v>971</v>
      </c>
      <c r="D15" s="174" t="s">
        <v>138</v>
      </c>
      <c r="E15" s="186" t="s">
        <v>350</v>
      </c>
      <c r="F15" s="190" t="s">
        <v>149</v>
      </c>
      <c r="G15" s="186" t="s">
        <v>151</v>
      </c>
      <c r="H15" s="288">
        <f t="shared" si="2"/>
        <v>792</v>
      </c>
      <c r="I15" s="288">
        <f t="shared" si="2"/>
        <v>0</v>
      </c>
      <c r="J15" s="288">
        <f t="shared" si="2"/>
        <v>0</v>
      </c>
      <c r="K15" s="288">
        <f t="shared" si="2"/>
        <v>0</v>
      </c>
      <c r="L15" s="288">
        <f t="shared" si="2"/>
        <v>792</v>
      </c>
      <c r="M15" s="302">
        <f t="shared" si="2"/>
        <v>419</v>
      </c>
      <c r="N15" s="288">
        <v>53</v>
      </c>
      <c r="O15" s="366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</row>
    <row r="16" spans="1:46" s="8" customFormat="1" ht="12.75" customHeight="1">
      <c r="A16" s="232" t="s">
        <v>152</v>
      </c>
      <c r="B16" s="135" t="s">
        <v>111</v>
      </c>
      <c r="C16" s="219">
        <v>971</v>
      </c>
      <c r="D16" s="174" t="s">
        <v>138</v>
      </c>
      <c r="E16" s="197" t="s">
        <v>350</v>
      </c>
      <c r="F16" s="190" t="s">
        <v>149</v>
      </c>
      <c r="G16" s="176" t="s">
        <v>161</v>
      </c>
      <c r="H16" s="289">
        <f aca="true" t="shared" si="3" ref="H16:M16">SUM(H17,H18)</f>
        <v>792</v>
      </c>
      <c r="I16" s="289">
        <f t="shared" si="3"/>
        <v>0</v>
      </c>
      <c r="J16" s="289">
        <f t="shared" si="3"/>
        <v>0</v>
      </c>
      <c r="K16" s="289">
        <f t="shared" si="3"/>
        <v>0</v>
      </c>
      <c r="L16" s="289">
        <f t="shared" si="3"/>
        <v>792</v>
      </c>
      <c r="M16" s="356">
        <f t="shared" si="3"/>
        <v>419</v>
      </c>
      <c r="N16" s="289">
        <v>53</v>
      </c>
      <c r="O16" s="366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</row>
    <row r="17" spans="1:46" s="8" customFormat="1" ht="12.75" customHeight="1" hidden="1">
      <c r="A17" s="237" t="s">
        <v>153</v>
      </c>
      <c r="B17" s="134" t="s">
        <v>112</v>
      </c>
      <c r="C17" s="257">
        <v>971</v>
      </c>
      <c r="D17" s="193" t="s">
        <v>138</v>
      </c>
      <c r="E17" s="204" t="s">
        <v>350</v>
      </c>
      <c r="F17" s="205" t="s">
        <v>149</v>
      </c>
      <c r="G17" s="195" t="s">
        <v>154</v>
      </c>
      <c r="H17" s="291">
        <v>628</v>
      </c>
      <c r="I17" s="291"/>
      <c r="J17" s="291"/>
      <c r="K17" s="291"/>
      <c r="L17" s="291">
        <f>SUM(H17:K17)</f>
        <v>628</v>
      </c>
      <c r="M17" s="345">
        <v>340</v>
      </c>
      <c r="N17" s="293">
        <v>54</v>
      </c>
      <c r="O17" s="336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</row>
    <row r="18" spans="1:46" s="8" customFormat="1" ht="12.75" customHeight="1" hidden="1">
      <c r="A18" s="237" t="s">
        <v>155</v>
      </c>
      <c r="B18" s="242" t="s">
        <v>104</v>
      </c>
      <c r="C18" s="257">
        <v>971</v>
      </c>
      <c r="D18" s="193" t="s">
        <v>138</v>
      </c>
      <c r="E18" s="204" t="s">
        <v>350</v>
      </c>
      <c r="F18" s="205" t="s">
        <v>149</v>
      </c>
      <c r="G18" s="195" t="s">
        <v>156</v>
      </c>
      <c r="H18" s="292">
        <v>164</v>
      </c>
      <c r="I18" s="292"/>
      <c r="J18" s="292"/>
      <c r="K18" s="292"/>
      <c r="L18" s="291">
        <f>SUM(H18:K18)</f>
        <v>164</v>
      </c>
      <c r="M18" s="357">
        <v>79</v>
      </c>
      <c r="N18" s="291">
        <v>48</v>
      </c>
      <c r="O18" s="336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</row>
    <row r="19" spans="1:46" s="8" customFormat="1" ht="7.5" customHeight="1" hidden="1">
      <c r="A19" s="237"/>
      <c r="B19" s="134"/>
      <c r="C19" s="257"/>
      <c r="D19" s="126"/>
      <c r="E19" s="207"/>
      <c r="F19" s="205"/>
      <c r="G19" s="315"/>
      <c r="H19" s="292"/>
      <c r="I19" s="292"/>
      <c r="J19" s="292"/>
      <c r="K19" s="292"/>
      <c r="L19" s="292"/>
      <c r="M19" s="357"/>
      <c r="N19" s="294"/>
      <c r="O19" s="336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</row>
    <row r="20" spans="1:46" s="8" customFormat="1" ht="12" customHeight="1">
      <c r="A20" s="217" t="s">
        <v>157</v>
      </c>
      <c r="B20" s="92" t="s">
        <v>330</v>
      </c>
      <c r="C20" s="219">
        <v>971</v>
      </c>
      <c r="D20" s="190" t="s">
        <v>113</v>
      </c>
      <c r="E20" s="191"/>
      <c r="F20" s="190"/>
      <c r="G20" s="191"/>
      <c r="H20" s="290">
        <f aca="true" t="shared" si="4" ref="H20:M20">SUM(H23,H31)</f>
        <v>3303</v>
      </c>
      <c r="I20" s="290">
        <f t="shared" si="4"/>
        <v>0</v>
      </c>
      <c r="J20" s="290">
        <f t="shared" si="4"/>
        <v>0</v>
      </c>
      <c r="K20" s="290">
        <f t="shared" si="4"/>
        <v>0</v>
      </c>
      <c r="L20" s="290">
        <f t="shared" si="4"/>
        <v>3303</v>
      </c>
      <c r="M20" s="338">
        <f t="shared" si="4"/>
        <v>1576</v>
      </c>
      <c r="N20" s="290">
        <v>48</v>
      </c>
      <c r="O20" s="366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</row>
    <row r="21" spans="1:46" s="8" customFormat="1" ht="9.75" customHeight="1">
      <c r="A21" s="232"/>
      <c r="B21" s="92" t="s">
        <v>331</v>
      </c>
      <c r="C21" s="268"/>
      <c r="D21" s="124"/>
      <c r="E21" s="197"/>
      <c r="F21" s="124"/>
      <c r="G21" s="197"/>
      <c r="H21" s="197"/>
      <c r="I21" s="197"/>
      <c r="J21" s="197"/>
      <c r="K21" s="197"/>
      <c r="L21" s="197"/>
      <c r="M21" s="198"/>
      <c r="N21" s="197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</row>
    <row r="22" spans="1:46" s="8" customFormat="1" ht="9.75" customHeight="1">
      <c r="A22" s="245"/>
      <c r="B22" s="92" t="s">
        <v>332</v>
      </c>
      <c r="C22" s="314"/>
      <c r="D22" s="126"/>
      <c r="E22" s="216"/>
      <c r="F22" s="126"/>
      <c r="G22" s="216"/>
      <c r="H22" s="216"/>
      <c r="I22" s="216"/>
      <c r="J22" s="216"/>
      <c r="K22" s="216"/>
      <c r="L22" s="216"/>
      <c r="M22" s="315"/>
      <c r="N22" s="21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</row>
    <row r="23" spans="1:46" s="8" customFormat="1" ht="12.75" customHeight="1">
      <c r="A23" s="217" t="s">
        <v>158</v>
      </c>
      <c r="B23" s="218" t="s">
        <v>333</v>
      </c>
      <c r="C23" s="219">
        <v>971</v>
      </c>
      <c r="D23" s="190" t="s">
        <v>113</v>
      </c>
      <c r="E23" s="191" t="s">
        <v>349</v>
      </c>
      <c r="F23" s="205"/>
      <c r="G23" s="208"/>
      <c r="H23" s="290">
        <f aca="true" t="shared" si="5" ref="H23:M23">SUM(H25)</f>
        <v>250</v>
      </c>
      <c r="I23" s="321">
        <f t="shared" si="5"/>
        <v>0</v>
      </c>
      <c r="J23" s="290">
        <f t="shared" si="5"/>
        <v>0</v>
      </c>
      <c r="K23" s="290">
        <f t="shared" si="5"/>
        <v>0</v>
      </c>
      <c r="L23" s="290">
        <f t="shared" si="5"/>
        <v>250</v>
      </c>
      <c r="M23" s="338">
        <f t="shared" si="5"/>
        <v>115</v>
      </c>
      <c r="N23" s="290">
        <v>46</v>
      </c>
      <c r="O23" s="366"/>
      <c r="P23" s="375"/>
      <c r="Q23" s="375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</row>
    <row r="24" spans="1:46" s="8" customFormat="1" ht="11.25" customHeight="1">
      <c r="A24" s="223"/>
      <c r="B24" s="130" t="s">
        <v>334</v>
      </c>
      <c r="C24" s="254"/>
      <c r="D24" s="174"/>
      <c r="E24" s="175"/>
      <c r="F24" s="174"/>
      <c r="G24" s="176"/>
      <c r="H24" s="288"/>
      <c r="I24" s="322"/>
      <c r="J24" s="288"/>
      <c r="K24" s="288"/>
      <c r="L24" s="288"/>
      <c r="M24" s="322"/>
      <c r="N24" s="288"/>
      <c r="O24" s="366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</row>
    <row r="25" spans="1:46" s="8" customFormat="1" ht="12.75" customHeight="1" hidden="1">
      <c r="A25" s="238" t="s">
        <v>158</v>
      </c>
      <c r="B25" s="139" t="s">
        <v>148</v>
      </c>
      <c r="C25" s="312">
        <v>971</v>
      </c>
      <c r="D25" s="185" t="s">
        <v>113</v>
      </c>
      <c r="E25" s="186" t="s">
        <v>349</v>
      </c>
      <c r="F25" s="185" t="s">
        <v>149</v>
      </c>
      <c r="G25" s="187"/>
      <c r="H25" s="288">
        <f aca="true" t="shared" si="6" ref="H25:M26">SUM(H26)</f>
        <v>250</v>
      </c>
      <c r="I25" s="288">
        <f t="shared" si="6"/>
        <v>0</v>
      </c>
      <c r="J25" s="288">
        <f t="shared" si="6"/>
        <v>0</v>
      </c>
      <c r="K25" s="288">
        <f t="shared" si="6"/>
        <v>0</v>
      </c>
      <c r="L25" s="288">
        <f t="shared" si="6"/>
        <v>250</v>
      </c>
      <c r="M25" s="302">
        <f t="shared" si="6"/>
        <v>115</v>
      </c>
      <c r="N25" s="288">
        <v>46</v>
      </c>
      <c r="O25" s="366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</row>
    <row r="26" spans="1:46" s="8" customFormat="1" ht="12.75" customHeight="1" hidden="1">
      <c r="A26" s="223" t="s">
        <v>159</v>
      </c>
      <c r="B26" s="246" t="s">
        <v>150</v>
      </c>
      <c r="C26" s="254">
        <v>971</v>
      </c>
      <c r="D26" s="174" t="s">
        <v>113</v>
      </c>
      <c r="E26" s="186" t="s">
        <v>349</v>
      </c>
      <c r="F26" s="185" t="s">
        <v>149</v>
      </c>
      <c r="G26" s="176" t="s">
        <v>151</v>
      </c>
      <c r="H26" s="288">
        <f t="shared" si="6"/>
        <v>250</v>
      </c>
      <c r="I26" s="288">
        <f t="shared" si="6"/>
        <v>0</v>
      </c>
      <c r="J26" s="288">
        <f t="shared" si="6"/>
        <v>0</v>
      </c>
      <c r="K26" s="288">
        <f t="shared" si="6"/>
        <v>0</v>
      </c>
      <c r="L26" s="288">
        <f t="shared" si="6"/>
        <v>250</v>
      </c>
      <c r="M26" s="302">
        <f t="shared" si="6"/>
        <v>115</v>
      </c>
      <c r="N26" s="288">
        <v>46</v>
      </c>
      <c r="O26" s="366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</row>
    <row r="27" spans="1:46" s="8" customFormat="1" ht="12.75" customHeight="1">
      <c r="A27" s="217" t="s">
        <v>159</v>
      </c>
      <c r="B27" s="235" t="s">
        <v>111</v>
      </c>
      <c r="C27" s="254">
        <v>971</v>
      </c>
      <c r="D27" s="174" t="s">
        <v>113</v>
      </c>
      <c r="E27" s="186" t="s">
        <v>349</v>
      </c>
      <c r="F27" s="185" t="s">
        <v>149</v>
      </c>
      <c r="G27" s="176" t="s">
        <v>161</v>
      </c>
      <c r="H27" s="289">
        <f aca="true" t="shared" si="7" ref="H27:M27">SUM(H28,H29)</f>
        <v>250</v>
      </c>
      <c r="I27" s="289">
        <f t="shared" si="7"/>
        <v>0</v>
      </c>
      <c r="J27" s="289">
        <f t="shared" si="7"/>
        <v>0</v>
      </c>
      <c r="K27" s="289">
        <f t="shared" si="7"/>
        <v>0</v>
      </c>
      <c r="L27" s="289">
        <f t="shared" si="7"/>
        <v>250</v>
      </c>
      <c r="M27" s="356">
        <f t="shared" si="7"/>
        <v>115</v>
      </c>
      <c r="N27" s="289">
        <v>46</v>
      </c>
      <c r="O27" s="366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</row>
    <row r="28" spans="1:46" s="8" customFormat="1" ht="12.75" customHeight="1" hidden="1">
      <c r="A28" s="237" t="s">
        <v>160</v>
      </c>
      <c r="B28" s="134" t="s">
        <v>335</v>
      </c>
      <c r="C28" s="257">
        <v>971</v>
      </c>
      <c r="D28" s="193" t="s">
        <v>113</v>
      </c>
      <c r="E28" s="204" t="s">
        <v>349</v>
      </c>
      <c r="F28" s="205" t="s">
        <v>149</v>
      </c>
      <c r="G28" s="212" t="s">
        <v>181</v>
      </c>
      <c r="H28" s="292">
        <v>198</v>
      </c>
      <c r="I28" s="292"/>
      <c r="J28" s="292"/>
      <c r="K28" s="292"/>
      <c r="L28" s="291">
        <f>SUM(H28:K28)</f>
        <v>198</v>
      </c>
      <c r="M28" s="357">
        <v>91</v>
      </c>
      <c r="N28" s="291">
        <v>46</v>
      </c>
      <c r="O28" s="336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</row>
    <row r="29" spans="1:46" s="8" customFormat="1" ht="12.75" customHeight="1" hidden="1">
      <c r="A29" s="237" t="s">
        <v>162</v>
      </c>
      <c r="B29" s="134" t="s">
        <v>104</v>
      </c>
      <c r="C29" s="328">
        <v>971</v>
      </c>
      <c r="D29" s="211" t="s">
        <v>113</v>
      </c>
      <c r="E29" s="204" t="s">
        <v>349</v>
      </c>
      <c r="F29" s="205" t="s">
        <v>149</v>
      </c>
      <c r="G29" s="208" t="s">
        <v>156</v>
      </c>
      <c r="H29" s="292">
        <v>52</v>
      </c>
      <c r="I29" s="292"/>
      <c r="J29" s="292"/>
      <c r="K29" s="292"/>
      <c r="L29" s="291">
        <f>SUM(H29:K29)</f>
        <v>52</v>
      </c>
      <c r="M29" s="357">
        <v>24</v>
      </c>
      <c r="N29" s="294">
        <v>46</v>
      </c>
      <c r="O29" s="336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1:46" s="8" customFormat="1" ht="8.25" customHeight="1" hidden="1">
      <c r="A30" s="237"/>
      <c r="B30" s="269"/>
      <c r="C30" s="252"/>
      <c r="D30" s="126"/>
      <c r="E30" s="216"/>
      <c r="F30" s="205"/>
      <c r="G30" s="208"/>
      <c r="H30" s="292"/>
      <c r="I30" s="292"/>
      <c r="J30" s="292"/>
      <c r="K30" s="292"/>
      <c r="L30" s="292"/>
      <c r="M30" s="357"/>
      <c r="N30" s="292"/>
      <c r="O30" s="336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</row>
    <row r="31" spans="1:46" s="24" customFormat="1" ht="12.75" customHeight="1">
      <c r="A31" s="238" t="s">
        <v>176</v>
      </c>
      <c r="B31" s="129" t="s">
        <v>336</v>
      </c>
      <c r="C31" s="312">
        <v>971</v>
      </c>
      <c r="D31" s="185" t="s">
        <v>113</v>
      </c>
      <c r="E31" s="186" t="s">
        <v>337</v>
      </c>
      <c r="F31" s="185"/>
      <c r="G31" s="187"/>
      <c r="H31" s="289">
        <f aca="true" t="shared" si="8" ref="H31:M31">SUM(H32)</f>
        <v>3053</v>
      </c>
      <c r="I31" s="289">
        <f t="shared" si="8"/>
        <v>0</v>
      </c>
      <c r="J31" s="289">
        <f t="shared" si="8"/>
        <v>0</v>
      </c>
      <c r="K31" s="289">
        <f t="shared" si="8"/>
        <v>0</v>
      </c>
      <c r="L31" s="289">
        <f t="shared" si="8"/>
        <v>3053</v>
      </c>
      <c r="M31" s="356">
        <f t="shared" si="8"/>
        <v>1461</v>
      </c>
      <c r="N31" s="289">
        <v>48</v>
      </c>
      <c r="O31" s="366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</row>
    <row r="32" spans="1:46" ht="12.75" customHeight="1" hidden="1">
      <c r="A32" s="238" t="s">
        <v>176</v>
      </c>
      <c r="B32" s="139" t="s">
        <v>148</v>
      </c>
      <c r="C32" s="312">
        <v>971</v>
      </c>
      <c r="D32" s="185" t="s">
        <v>113</v>
      </c>
      <c r="E32" s="186" t="s">
        <v>337</v>
      </c>
      <c r="F32" s="185" t="s">
        <v>149</v>
      </c>
      <c r="G32" s="187"/>
      <c r="H32" s="288">
        <f aca="true" t="shared" si="9" ref="H32:M32">SUM(H33,H45)</f>
        <v>3053</v>
      </c>
      <c r="I32" s="288">
        <f t="shared" si="9"/>
        <v>0</v>
      </c>
      <c r="J32" s="288">
        <f t="shared" si="9"/>
        <v>0</v>
      </c>
      <c r="K32" s="288">
        <f t="shared" si="9"/>
        <v>0</v>
      </c>
      <c r="L32" s="288">
        <f t="shared" si="9"/>
        <v>3053</v>
      </c>
      <c r="M32" s="302">
        <f t="shared" si="9"/>
        <v>1461</v>
      </c>
      <c r="N32" s="288">
        <v>48</v>
      </c>
      <c r="O32" s="366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</row>
    <row r="33" spans="1:46" ht="12.75" customHeight="1" hidden="1">
      <c r="A33" s="223" t="s">
        <v>177</v>
      </c>
      <c r="B33" s="246" t="s">
        <v>150</v>
      </c>
      <c r="C33" s="254">
        <v>971</v>
      </c>
      <c r="D33" s="174" t="s">
        <v>113</v>
      </c>
      <c r="E33" s="186" t="s">
        <v>337</v>
      </c>
      <c r="F33" s="185" t="s">
        <v>149</v>
      </c>
      <c r="G33" s="176" t="s">
        <v>151</v>
      </c>
      <c r="H33" s="288">
        <f aca="true" t="shared" si="10" ref="H33:M33">SUM(H34,H37,H44)</f>
        <v>2703</v>
      </c>
      <c r="I33" s="288">
        <f t="shared" si="10"/>
        <v>-17</v>
      </c>
      <c r="J33" s="288">
        <f t="shared" si="10"/>
        <v>0</v>
      </c>
      <c r="K33" s="288">
        <f t="shared" si="10"/>
        <v>0</v>
      </c>
      <c r="L33" s="288">
        <f t="shared" si="10"/>
        <v>2686</v>
      </c>
      <c r="M33" s="302">
        <f t="shared" si="10"/>
        <v>1373</v>
      </c>
      <c r="N33" s="288">
        <v>51</v>
      </c>
      <c r="O33" s="366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</row>
    <row r="34" spans="1:46" ht="12.75" customHeight="1">
      <c r="A34" s="217" t="s">
        <v>178</v>
      </c>
      <c r="B34" s="235" t="s">
        <v>111</v>
      </c>
      <c r="C34" s="254">
        <v>971</v>
      </c>
      <c r="D34" s="174" t="s">
        <v>113</v>
      </c>
      <c r="E34" s="186" t="s">
        <v>337</v>
      </c>
      <c r="F34" s="185" t="s">
        <v>149</v>
      </c>
      <c r="G34" s="176" t="s">
        <v>161</v>
      </c>
      <c r="H34" s="289">
        <f aca="true" t="shared" si="11" ref="H34:M34">SUM(H35,H36)</f>
        <v>1187</v>
      </c>
      <c r="I34" s="289">
        <f t="shared" si="11"/>
        <v>-17</v>
      </c>
      <c r="J34" s="289">
        <f t="shared" si="11"/>
        <v>0</v>
      </c>
      <c r="K34" s="289">
        <f t="shared" si="11"/>
        <v>0</v>
      </c>
      <c r="L34" s="289">
        <f t="shared" si="11"/>
        <v>1170</v>
      </c>
      <c r="M34" s="356">
        <f t="shared" si="11"/>
        <v>737</v>
      </c>
      <c r="N34" s="289">
        <v>63</v>
      </c>
      <c r="O34" s="366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</row>
    <row r="35" spans="1:46" ht="12.75" customHeight="1" hidden="1">
      <c r="A35" s="237" t="s">
        <v>179</v>
      </c>
      <c r="B35" s="134" t="s">
        <v>112</v>
      </c>
      <c r="C35" s="252">
        <v>971</v>
      </c>
      <c r="D35" s="193" t="s">
        <v>113</v>
      </c>
      <c r="E35" s="204" t="s">
        <v>337</v>
      </c>
      <c r="F35" s="211" t="s">
        <v>149</v>
      </c>
      <c r="G35" s="195" t="s">
        <v>154</v>
      </c>
      <c r="H35" s="291">
        <v>941</v>
      </c>
      <c r="I35" s="291">
        <v>-13</v>
      </c>
      <c r="J35" s="291"/>
      <c r="K35" s="291"/>
      <c r="L35" s="291">
        <f>SUM(H35:K35)</f>
        <v>928</v>
      </c>
      <c r="M35" s="345">
        <v>589</v>
      </c>
      <c r="N35" s="293">
        <v>63</v>
      </c>
      <c r="O35" s="336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</row>
    <row r="36" spans="1:46" ht="12.75" customHeight="1" hidden="1">
      <c r="A36" s="237" t="s">
        <v>180</v>
      </c>
      <c r="B36" s="269" t="s">
        <v>104</v>
      </c>
      <c r="C36" s="257">
        <v>971</v>
      </c>
      <c r="D36" s="193" t="s">
        <v>113</v>
      </c>
      <c r="E36" s="204" t="s">
        <v>337</v>
      </c>
      <c r="F36" s="205" t="s">
        <v>149</v>
      </c>
      <c r="G36" s="212" t="s">
        <v>156</v>
      </c>
      <c r="H36" s="291">
        <v>246</v>
      </c>
      <c r="I36" s="291">
        <v>-4</v>
      </c>
      <c r="J36" s="291"/>
      <c r="K36" s="291"/>
      <c r="L36" s="291">
        <f>SUM(H36:K36)</f>
        <v>242</v>
      </c>
      <c r="M36" s="345">
        <v>148</v>
      </c>
      <c r="N36" s="293">
        <v>61</v>
      </c>
      <c r="O36" s="336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</row>
    <row r="37" spans="1:46" ht="12.75" customHeight="1">
      <c r="A37" s="217" t="s">
        <v>338</v>
      </c>
      <c r="B37" s="235" t="s">
        <v>114</v>
      </c>
      <c r="C37" s="222">
        <v>971</v>
      </c>
      <c r="D37" s="191" t="s">
        <v>113</v>
      </c>
      <c r="E37" s="186" t="s">
        <v>337</v>
      </c>
      <c r="F37" s="186" t="s">
        <v>149</v>
      </c>
      <c r="G37" s="190" t="s">
        <v>163</v>
      </c>
      <c r="H37" s="288">
        <f aca="true" t="shared" si="12" ref="H37:M37">SUM(H38,H39,H40,H41,H42,H43)</f>
        <v>1426</v>
      </c>
      <c r="I37" s="288">
        <f t="shared" si="12"/>
        <v>0</v>
      </c>
      <c r="J37" s="288">
        <f t="shared" si="12"/>
        <v>0</v>
      </c>
      <c r="K37" s="288">
        <f t="shared" si="12"/>
        <v>0</v>
      </c>
      <c r="L37" s="288">
        <f t="shared" si="12"/>
        <v>1426</v>
      </c>
      <c r="M37" s="302">
        <f t="shared" si="12"/>
        <v>600</v>
      </c>
      <c r="N37" s="288">
        <v>42</v>
      </c>
      <c r="O37" s="366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</row>
    <row r="38" spans="1:46" ht="12.75" customHeight="1">
      <c r="A38" s="237" t="s">
        <v>339</v>
      </c>
      <c r="B38" s="242" t="s">
        <v>115</v>
      </c>
      <c r="C38" s="243">
        <v>971</v>
      </c>
      <c r="D38" s="207" t="s">
        <v>113</v>
      </c>
      <c r="E38" s="204" t="s">
        <v>337</v>
      </c>
      <c r="F38" s="204" t="s">
        <v>149</v>
      </c>
      <c r="G38" s="205" t="s">
        <v>164</v>
      </c>
      <c r="H38" s="293">
        <v>170</v>
      </c>
      <c r="I38" s="293"/>
      <c r="J38" s="293"/>
      <c r="K38" s="293"/>
      <c r="L38" s="291">
        <f aca="true" t="shared" si="13" ref="L38:L47">SUM(H38:K38)</f>
        <v>170</v>
      </c>
      <c r="M38" s="301">
        <v>77</v>
      </c>
      <c r="N38" s="293">
        <v>45</v>
      </c>
      <c r="O38" s="336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</row>
    <row r="39" spans="1:46" ht="12.75" customHeight="1">
      <c r="A39" s="237" t="s">
        <v>340</v>
      </c>
      <c r="B39" s="242" t="s">
        <v>10</v>
      </c>
      <c r="C39" s="243">
        <v>971</v>
      </c>
      <c r="D39" s="207" t="s">
        <v>113</v>
      </c>
      <c r="E39" s="204" t="s">
        <v>337</v>
      </c>
      <c r="F39" s="204" t="s">
        <v>149</v>
      </c>
      <c r="G39" s="205" t="s">
        <v>187</v>
      </c>
      <c r="H39" s="293">
        <v>30</v>
      </c>
      <c r="I39" s="293"/>
      <c r="J39" s="293"/>
      <c r="K39" s="293"/>
      <c r="L39" s="291">
        <f t="shared" si="13"/>
        <v>30</v>
      </c>
      <c r="M39" s="301">
        <v>0</v>
      </c>
      <c r="N39" s="293">
        <v>0</v>
      </c>
      <c r="O39" s="336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</row>
    <row r="40" spans="1:46" ht="12.75" customHeight="1">
      <c r="A40" s="237" t="s">
        <v>341</v>
      </c>
      <c r="B40" s="242" t="s">
        <v>116</v>
      </c>
      <c r="C40" s="243">
        <v>971</v>
      </c>
      <c r="D40" s="207" t="s">
        <v>113</v>
      </c>
      <c r="E40" s="204" t="s">
        <v>337</v>
      </c>
      <c r="F40" s="204" t="s">
        <v>149</v>
      </c>
      <c r="G40" s="205" t="s">
        <v>165</v>
      </c>
      <c r="H40" s="293">
        <v>220</v>
      </c>
      <c r="I40" s="293"/>
      <c r="J40" s="293"/>
      <c r="K40" s="293"/>
      <c r="L40" s="291">
        <f t="shared" si="13"/>
        <v>220</v>
      </c>
      <c r="M40" s="301">
        <v>87</v>
      </c>
      <c r="N40" s="293">
        <v>40</v>
      </c>
      <c r="O40" s="336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</row>
    <row r="41" spans="1:46" ht="12.75" customHeight="1">
      <c r="A41" s="237" t="s">
        <v>342</v>
      </c>
      <c r="B41" s="242" t="s">
        <v>117</v>
      </c>
      <c r="C41" s="243">
        <v>971</v>
      </c>
      <c r="D41" s="207" t="s">
        <v>113</v>
      </c>
      <c r="E41" s="204" t="s">
        <v>337</v>
      </c>
      <c r="F41" s="204" t="s">
        <v>149</v>
      </c>
      <c r="G41" s="205" t="s">
        <v>166</v>
      </c>
      <c r="H41" s="293">
        <v>288</v>
      </c>
      <c r="I41" s="293"/>
      <c r="J41" s="293"/>
      <c r="K41" s="293"/>
      <c r="L41" s="291">
        <f t="shared" si="13"/>
        <v>288</v>
      </c>
      <c r="M41" s="301">
        <v>140</v>
      </c>
      <c r="N41" s="293">
        <v>49</v>
      </c>
      <c r="O41" s="336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</row>
    <row r="42" spans="1:46" ht="12.75" customHeight="1">
      <c r="A42" s="237" t="s">
        <v>343</v>
      </c>
      <c r="B42" s="242" t="s">
        <v>118</v>
      </c>
      <c r="C42" s="243">
        <v>971</v>
      </c>
      <c r="D42" s="207" t="s">
        <v>113</v>
      </c>
      <c r="E42" s="204" t="s">
        <v>337</v>
      </c>
      <c r="F42" s="204" t="s">
        <v>149</v>
      </c>
      <c r="G42" s="205" t="s">
        <v>167</v>
      </c>
      <c r="H42" s="293">
        <v>190</v>
      </c>
      <c r="I42" s="293"/>
      <c r="J42" s="293"/>
      <c r="K42" s="293"/>
      <c r="L42" s="291">
        <f t="shared" si="13"/>
        <v>190</v>
      </c>
      <c r="M42" s="301">
        <v>71</v>
      </c>
      <c r="N42" s="293">
        <v>37</v>
      </c>
      <c r="O42" s="336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</row>
    <row r="43" spans="1:46" ht="12.75" customHeight="1">
      <c r="A43" s="237" t="s">
        <v>344</v>
      </c>
      <c r="B43" s="242" t="s">
        <v>119</v>
      </c>
      <c r="C43" s="243">
        <v>971</v>
      </c>
      <c r="D43" s="207" t="s">
        <v>113</v>
      </c>
      <c r="E43" s="204" t="s">
        <v>337</v>
      </c>
      <c r="F43" s="204" t="s">
        <v>149</v>
      </c>
      <c r="G43" s="205" t="s">
        <v>168</v>
      </c>
      <c r="H43" s="293">
        <v>528</v>
      </c>
      <c r="I43" s="293"/>
      <c r="J43" s="293"/>
      <c r="K43" s="293"/>
      <c r="L43" s="291">
        <f t="shared" si="13"/>
        <v>528</v>
      </c>
      <c r="M43" s="301">
        <v>225</v>
      </c>
      <c r="N43" s="293">
        <v>43</v>
      </c>
      <c r="O43" s="336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</row>
    <row r="44" spans="1:46" ht="12.75" customHeight="1">
      <c r="A44" s="238" t="s">
        <v>345</v>
      </c>
      <c r="B44" s="235" t="s">
        <v>120</v>
      </c>
      <c r="C44" s="222">
        <v>971</v>
      </c>
      <c r="D44" s="191" t="s">
        <v>113</v>
      </c>
      <c r="E44" s="186" t="s">
        <v>337</v>
      </c>
      <c r="F44" s="186" t="s">
        <v>149</v>
      </c>
      <c r="G44" s="190" t="s">
        <v>169</v>
      </c>
      <c r="H44" s="288">
        <v>90</v>
      </c>
      <c r="I44" s="288"/>
      <c r="J44" s="288"/>
      <c r="K44" s="288"/>
      <c r="L44" s="291">
        <f t="shared" si="13"/>
        <v>90</v>
      </c>
      <c r="M44" s="302">
        <v>36</v>
      </c>
      <c r="N44" s="288">
        <v>40</v>
      </c>
      <c r="O44" s="336"/>
      <c r="P44" s="33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</row>
    <row r="45" spans="1:46" ht="12.75" customHeight="1">
      <c r="A45" s="232" t="s">
        <v>346</v>
      </c>
      <c r="B45" s="235" t="s">
        <v>170</v>
      </c>
      <c r="C45" s="222">
        <v>971</v>
      </c>
      <c r="D45" s="191" t="s">
        <v>113</v>
      </c>
      <c r="E45" s="186" t="s">
        <v>337</v>
      </c>
      <c r="F45" s="186" t="s">
        <v>149</v>
      </c>
      <c r="G45" s="190" t="s">
        <v>171</v>
      </c>
      <c r="H45" s="288">
        <f aca="true" t="shared" si="14" ref="H45:M45">SUM(H46,H47)</f>
        <v>350</v>
      </c>
      <c r="I45" s="288">
        <f t="shared" si="14"/>
        <v>17</v>
      </c>
      <c r="J45" s="288">
        <f t="shared" si="14"/>
        <v>0</v>
      </c>
      <c r="K45" s="288">
        <f t="shared" si="14"/>
        <v>0</v>
      </c>
      <c r="L45" s="288">
        <f t="shared" si="14"/>
        <v>367</v>
      </c>
      <c r="M45" s="302">
        <f t="shared" si="14"/>
        <v>88</v>
      </c>
      <c r="N45" s="288">
        <v>24</v>
      </c>
      <c r="O45" s="366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</row>
    <row r="46" spans="1:46" ht="12.75" customHeight="1">
      <c r="A46" s="237" t="s">
        <v>347</v>
      </c>
      <c r="B46" s="242" t="s">
        <v>172</v>
      </c>
      <c r="C46" s="243">
        <v>971</v>
      </c>
      <c r="D46" s="207" t="s">
        <v>113</v>
      </c>
      <c r="E46" s="204" t="s">
        <v>337</v>
      </c>
      <c r="F46" s="204" t="s">
        <v>149</v>
      </c>
      <c r="G46" s="205" t="s">
        <v>173</v>
      </c>
      <c r="H46" s="293">
        <v>300</v>
      </c>
      <c r="I46" s="293"/>
      <c r="J46" s="293"/>
      <c r="K46" s="293"/>
      <c r="L46" s="291">
        <f t="shared" si="13"/>
        <v>300</v>
      </c>
      <c r="M46" s="301">
        <v>31</v>
      </c>
      <c r="N46" s="293">
        <v>10</v>
      </c>
      <c r="O46" s="336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</row>
    <row r="47" spans="1:46" ht="12.75" customHeight="1">
      <c r="A47" s="237" t="s">
        <v>348</v>
      </c>
      <c r="B47" s="134" t="s">
        <v>174</v>
      </c>
      <c r="C47" s="243">
        <v>971</v>
      </c>
      <c r="D47" s="207" t="s">
        <v>113</v>
      </c>
      <c r="E47" s="204" t="s">
        <v>337</v>
      </c>
      <c r="F47" s="207" t="s">
        <v>149</v>
      </c>
      <c r="G47" s="205" t="s">
        <v>175</v>
      </c>
      <c r="H47" s="294">
        <v>50</v>
      </c>
      <c r="I47" s="294">
        <v>17</v>
      </c>
      <c r="J47" s="294"/>
      <c r="K47" s="294"/>
      <c r="L47" s="291">
        <f t="shared" si="13"/>
        <v>67</v>
      </c>
      <c r="M47" s="300">
        <v>57</v>
      </c>
      <c r="N47" s="294">
        <v>85</v>
      </c>
      <c r="O47" s="336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</row>
    <row r="48" spans="1:46" ht="8.25" customHeight="1">
      <c r="A48" s="247"/>
      <c r="B48" s="269"/>
      <c r="C48" s="248"/>
      <c r="D48" s="204"/>
      <c r="E48" s="204"/>
      <c r="F48" s="204"/>
      <c r="G48" s="211"/>
      <c r="H48" s="291"/>
      <c r="I48" s="291"/>
      <c r="J48" s="291"/>
      <c r="K48" s="291"/>
      <c r="L48" s="291"/>
      <c r="M48" s="345"/>
      <c r="N48" s="291"/>
      <c r="O48" s="336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</row>
    <row r="49" spans="1:46" ht="11.25" customHeight="1">
      <c r="A49" s="217" t="s">
        <v>182</v>
      </c>
      <c r="B49" s="313" t="s">
        <v>351</v>
      </c>
      <c r="C49" s="219">
        <v>971</v>
      </c>
      <c r="D49" s="190" t="s">
        <v>131</v>
      </c>
      <c r="E49" s="191"/>
      <c r="F49" s="163"/>
      <c r="G49" s="163"/>
      <c r="H49" s="290">
        <f aca="true" t="shared" si="15" ref="H49:M49">SUM(H51,H57,H93,H107)</f>
        <v>12664</v>
      </c>
      <c r="I49" s="290">
        <f t="shared" si="15"/>
        <v>-533</v>
      </c>
      <c r="J49" s="290">
        <f t="shared" si="15"/>
        <v>0</v>
      </c>
      <c r="K49" s="290">
        <f t="shared" si="15"/>
        <v>0</v>
      </c>
      <c r="L49" s="290">
        <f t="shared" si="15"/>
        <v>12131</v>
      </c>
      <c r="M49" s="338">
        <f t="shared" si="15"/>
        <v>5901</v>
      </c>
      <c r="N49" s="290">
        <v>49</v>
      </c>
      <c r="O49" s="366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</row>
    <row r="50" spans="1:46" ht="11.25" customHeight="1">
      <c r="A50" s="223"/>
      <c r="B50" s="330" t="s">
        <v>352</v>
      </c>
      <c r="C50" s="254"/>
      <c r="D50" s="174"/>
      <c r="E50" s="175"/>
      <c r="F50" s="176"/>
      <c r="G50" s="176"/>
      <c r="H50" s="288"/>
      <c r="I50" s="288"/>
      <c r="J50" s="288"/>
      <c r="K50" s="288"/>
      <c r="L50" s="288"/>
      <c r="M50" s="302"/>
      <c r="N50" s="288"/>
      <c r="O50" s="365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</row>
    <row r="51" spans="1:46" ht="12.75" customHeight="1">
      <c r="A51" s="232" t="s">
        <v>183</v>
      </c>
      <c r="B51" s="130" t="s">
        <v>190</v>
      </c>
      <c r="C51" s="199">
        <v>971</v>
      </c>
      <c r="D51" s="197" t="s">
        <v>131</v>
      </c>
      <c r="E51" s="175" t="s">
        <v>353</v>
      </c>
      <c r="F51" s="124"/>
      <c r="G51" s="186"/>
      <c r="H51" s="288">
        <f aca="true" t="shared" si="16" ref="H51:M53">SUM(H52)</f>
        <v>792</v>
      </c>
      <c r="I51" s="288">
        <f t="shared" si="16"/>
        <v>0</v>
      </c>
      <c r="J51" s="288">
        <f t="shared" si="16"/>
        <v>0</v>
      </c>
      <c r="K51" s="288">
        <f t="shared" si="16"/>
        <v>0</v>
      </c>
      <c r="L51" s="288">
        <f t="shared" si="16"/>
        <v>792</v>
      </c>
      <c r="M51" s="302">
        <f t="shared" si="16"/>
        <v>427</v>
      </c>
      <c r="N51" s="288">
        <v>54</v>
      </c>
      <c r="O51" s="366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</row>
    <row r="52" spans="1:46" ht="12.75" customHeight="1" hidden="1">
      <c r="A52" s="238" t="s">
        <v>183</v>
      </c>
      <c r="B52" s="139" t="s">
        <v>148</v>
      </c>
      <c r="C52" s="312">
        <v>971</v>
      </c>
      <c r="D52" s="191" t="s">
        <v>131</v>
      </c>
      <c r="E52" s="186" t="s">
        <v>353</v>
      </c>
      <c r="F52" s="185" t="s">
        <v>149</v>
      </c>
      <c r="G52" s="187"/>
      <c r="H52" s="288">
        <f t="shared" si="16"/>
        <v>792</v>
      </c>
      <c r="I52" s="288">
        <f t="shared" si="16"/>
        <v>0</v>
      </c>
      <c r="J52" s="288">
        <f t="shared" si="16"/>
        <v>0</v>
      </c>
      <c r="K52" s="288">
        <f t="shared" si="16"/>
        <v>0</v>
      </c>
      <c r="L52" s="288">
        <f t="shared" si="16"/>
        <v>792</v>
      </c>
      <c r="M52" s="302">
        <f t="shared" si="16"/>
        <v>427</v>
      </c>
      <c r="N52" s="288">
        <v>54</v>
      </c>
      <c r="O52" s="366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</row>
    <row r="53" spans="1:46" ht="12.75" customHeight="1" hidden="1">
      <c r="A53" s="223" t="s">
        <v>183</v>
      </c>
      <c r="B53" s="246" t="s">
        <v>150</v>
      </c>
      <c r="C53" s="254">
        <v>971</v>
      </c>
      <c r="D53" s="191" t="s">
        <v>131</v>
      </c>
      <c r="E53" s="186" t="s">
        <v>353</v>
      </c>
      <c r="F53" s="185" t="s">
        <v>149</v>
      </c>
      <c r="G53" s="176" t="s">
        <v>151</v>
      </c>
      <c r="H53" s="288">
        <f t="shared" si="16"/>
        <v>792</v>
      </c>
      <c r="I53" s="288">
        <f t="shared" si="16"/>
        <v>0</v>
      </c>
      <c r="J53" s="288">
        <f t="shared" si="16"/>
        <v>0</v>
      </c>
      <c r="K53" s="288">
        <f t="shared" si="16"/>
        <v>0</v>
      </c>
      <c r="L53" s="288">
        <f t="shared" si="16"/>
        <v>792</v>
      </c>
      <c r="M53" s="302">
        <f t="shared" si="16"/>
        <v>427</v>
      </c>
      <c r="N53" s="288">
        <v>54</v>
      </c>
      <c r="O53" s="366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</row>
    <row r="54" spans="1:46" ht="12.75" customHeight="1">
      <c r="A54" s="238" t="s">
        <v>184</v>
      </c>
      <c r="B54" s="135" t="s">
        <v>111</v>
      </c>
      <c r="C54" s="312">
        <v>971</v>
      </c>
      <c r="D54" s="186" t="s">
        <v>131</v>
      </c>
      <c r="E54" s="186" t="s">
        <v>353</v>
      </c>
      <c r="F54" s="185" t="s">
        <v>149</v>
      </c>
      <c r="G54" s="187" t="s">
        <v>161</v>
      </c>
      <c r="H54" s="289">
        <f aca="true" t="shared" si="17" ref="H54:M54">SUM(H55,H56)</f>
        <v>792</v>
      </c>
      <c r="I54" s="289">
        <f t="shared" si="17"/>
        <v>0</v>
      </c>
      <c r="J54" s="289">
        <f t="shared" si="17"/>
        <v>0</v>
      </c>
      <c r="K54" s="289">
        <f t="shared" si="17"/>
        <v>0</v>
      </c>
      <c r="L54" s="289">
        <f t="shared" si="17"/>
        <v>792</v>
      </c>
      <c r="M54" s="356">
        <f t="shared" si="17"/>
        <v>427</v>
      </c>
      <c r="N54" s="289">
        <v>54</v>
      </c>
      <c r="O54" s="366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</row>
    <row r="55" spans="1:46" ht="12.75" customHeight="1" hidden="1">
      <c r="A55" s="237" t="s">
        <v>185</v>
      </c>
      <c r="B55" s="134" t="s">
        <v>112</v>
      </c>
      <c r="C55" s="252">
        <v>971</v>
      </c>
      <c r="D55" s="207" t="s">
        <v>131</v>
      </c>
      <c r="E55" s="204" t="s">
        <v>353</v>
      </c>
      <c r="F55" s="211" t="s">
        <v>149</v>
      </c>
      <c r="G55" s="195" t="s">
        <v>154</v>
      </c>
      <c r="H55" s="292">
        <v>628</v>
      </c>
      <c r="I55" s="292"/>
      <c r="J55" s="292"/>
      <c r="K55" s="292"/>
      <c r="L55" s="291">
        <f>SUM(H55:K55)</f>
        <v>628</v>
      </c>
      <c r="M55" s="357">
        <v>347</v>
      </c>
      <c r="N55" s="291">
        <v>55</v>
      </c>
      <c r="O55" s="336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</row>
    <row r="56" spans="1:46" ht="12.75" customHeight="1" hidden="1">
      <c r="A56" s="247" t="s">
        <v>186</v>
      </c>
      <c r="B56" s="134" t="s">
        <v>104</v>
      </c>
      <c r="C56" s="328">
        <v>971</v>
      </c>
      <c r="D56" s="204" t="s">
        <v>131</v>
      </c>
      <c r="E56" s="204" t="s">
        <v>353</v>
      </c>
      <c r="F56" s="211" t="s">
        <v>149</v>
      </c>
      <c r="G56" s="212" t="s">
        <v>156</v>
      </c>
      <c r="H56" s="292">
        <v>164</v>
      </c>
      <c r="I56" s="292"/>
      <c r="J56" s="292"/>
      <c r="K56" s="292"/>
      <c r="L56" s="291">
        <f>SUM(H56:K56)</f>
        <v>164</v>
      </c>
      <c r="M56" s="357">
        <v>80</v>
      </c>
      <c r="N56" s="294">
        <v>49</v>
      </c>
      <c r="O56" s="336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</row>
    <row r="57" spans="1:46" ht="14.25" customHeight="1">
      <c r="A57" s="232" t="s">
        <v>189</v>
      </c>
      <c r="B57" s="233" t="s">
        <v>354</v>
      </c>
      <c r="C57" s="68">
        <v>971</v>
      </c>
      <c r="D57" s="197" t="s">
        <v>131</v>
      </c>
      <c r="E57" s="124" t="s">
        <v>355</v>
      </c>
      <c r="F57" s="197"/>
      <c r="G57" s="124"/>
      <c r="H57" s="358">
        <f aca="true" t="shared" si="18" ref="H57:M57">SUM(H59)</f>
        <v>10239.5</v>
      </c>
      <c r="I57" s="290">
        <f t="shared" si="18"/>
        <v>-533</v>
      </c>
      <c r="J57" s="290">
        <f t="shared" si="18"/>
        <v>0</v>
      </c>
      <c r="K57" s="290">
        <f t="shared" si="18"/>
        <v>0</v>
      </c>
      <c r="L57" s="358">
        <f t="shared" si="18"/>
        <v>9706.5</v>
      </c>
      <c r="M57" s="338">
        <f t="shared" si="18"/>
        <v>4723</v>
      </c>
      <c r="N57" s="290">
        <v>49</v>
      </c>
      <c r="O57" s="366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</row>
    <row r="58" spans="1:46" ht="12.75" customHeight="1">
      <c r="A58" s="223"/>
      <c r="B58" s="130" t="s">
        <v>356</v>
      </c>
      <c r="C58" s="224"/>
      <c r="D58" s="175"/>
      <c r="E58" s="174"/>
      <c r="F58" s="175"/>
      <c r="G58" s="174"/>
      <c r="H58" s="359"/>
      <c r="I58" s="288"/>
      <c r="J58" s="288"/>
      <c r="K58" s="288"/>
      <c r="L58" s="359"/>
      <c r="M58" s="302"/>
      <c r="N58" s="288"/>
      <c r="O58" s="365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</row>
    <row r="59" spans="1:46" ht="12.75" customHeight="1" hidden="1">
      <c r="A59" s="223" t="s">
        <v>189</v>
      </c>
      <c r="B59" s="139" t="s">
        <v>148</v>
      </c>
      <c r="C59" s="254">
        <v>971</v>
      </c>
      <c r="D59" s="197" t="s">
        <v>131</v>
      </c>
      <c r="E59" s="186" t="s">
        <v>355</v>
      </c>
      <c r="F59" s="174" t="s">
        <v>149</v>
      </c>
      <c r="G59" s="176"/>
      <c r="H59" s="359">
        <f aca="true" t="shared" si="19" ref="H59:M59">SUM(H60,H85)</f>
        <v>10239.5</v>
      </c>
      <c r="I59" s="288">
        <f t="shared" si="19"/>
        <v>-533</v>
      </c>
      <c r="J59" s="288">
        <f t="shared" si="19"/>
        <v>0</v>
      </c>
      <c r="K59" s="288">
        <f t="shared" si="19"/>
        <v>0</v>
      </c>
      <c r="L59" s="359">
        <f t="shared" si="19"/>
        <v>9706.5</v>
      </c>
      <c r="M59" s="302">
        <f t="shared" si="19"/>
        <v>4723</v>
      </c>
      <c r="N59" s="288">
        <v>49</v>
      </c>
      <c r="O59" s="366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</row>
    <row r="60" spans="1:46" ht="12.75" customHeight="1" hidden="1">
      <c r="A60" s="223" t="s">
        <v>191</v>
      </c>
      <c r="B60" s="246" t="s">
        <v>150</v>
      </c>
      <c r="C60" s="254">
        <v>971</v>
      </c>
      <c r="D60" s="191" t="s">
        <v>131</v>
      </c>
      <c r="E60" s="186" t="s">
        <v>355</v>
      </c>
      <c r="F60" s="185" t="s">
        <v>149</v>
      </c>
      <c r="G60" s="176" t="s">
        <v>151</v>
      </c>
      <c r="H60" s="359">
        <f aca="true" t="shared" si="20" ref="H60:M60">SUM(H61,H64,H84)</f>
        <v>9669.5</v>
      </c>
      <c r="I60" s="288">
        <f t="shared" si="20"/>
        <v>-533</v>
      </c>
      <c r="J60" s="288">
        <f t="shared" si="20"/>
        <v>0</v>
      </c>
      <c r="K60" s="288">
        <f t="shared" si="20"/>
        <v>0</v>
      </c>
      <c r="L60" s="359">
        <f t="shared" si="20"/>
        <v>9136.5</v>
      </c>
      <c r="M60" s="302">
        <f t="shared" si="20"/>
        <v>4461</v>
      </c>
      <c r="N60" s="288">
        <v>49</v>
      </c>
      <c r="O60" s="366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</row>
    <row r="61" spans="1:46" ht="12.75" customHeight="1">
      <c r="A61" s="217" t="s">
        <v>192</v>
      </c>
      <c r="B61" s="235" t="s">
        <v>111</v>
      </c>
      <c r="C61" s="254">
        <v>971</v>
      </c>
      <c r="D61" s="191" t="s">
        <v>131</v>
      </c>
      <c r="E61" s="186" t="s">
        <v>355</v>
      </c>
      <c r="F61" s="185" t="s">
        <v>149</v>
      </c>
      <c r="G61" s="176" t="s">
        <v>161</v>
      </c>
      <c r="H61" s="289">
        <f aca="true" t="shared" si="21" ref="H61:M61">SUM(H62,H63)</f>
        <v>7794</v>
      </c>
      <c r="I61" s="289">
        <f t="shared" si="21"/>
        <v>-533</v>
      </c>
      <c r="J61" s="289">
        <f t="shared" si="21"/>
        <v>0</v>
      </c>
      <c r="K61" s="289">
        <f t="shared" si="21"/>
        <v>0</v>
      </c>
      <c r="L61" s="362">
        <f t="shared" si="21"/>
        <v>7261</v>
      </c>
      <c r="M61" s="356">
        <f t="shared" si="21"/>
        <v>3490</v>
      </c>
      <c r="N61" s="289">
        <v>48</v>
      </c>
      <c r="O61" s="366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</row>
    <row r="62" spans="1:46" ht="12.75" customHeight="1" hidden="1">
      <c r="A62" s="237" t="s">
        <v>193</v>
      </c>
      <c r="B62" s="134" t="s">
        <v>112</v>
      </c>
      <c r="C62" s="252">
        <v>971</v>
      </c>
      <c r="D62" s="207" t="s">
        <v>131</v>
      </c>
      <c r="E62" s="204" t="s">
        <v>355</v>
      </c>
      <c r="F62" s="211" t="s">
        <v>149</v>
      </c>
      <c r="G62" s="195" t="s">
        <v>154</v>
      </c>
      <c r="H62" s="291">
        <v>6176</v>
      </c>
      <c r="I62" s="291">
        <v>-422</v>
      </c>
      <c r="J62" s="291"/>
      <c r="K62" s="291"/>
      <c r="L62" s="363">
        <f>SUM(H62:K62)</f>
        <v>5754</v>
      </c>
      <c r="M62" s="345">
        <v>2792</v>
      </c>
      <c r="N62" s="293">
        <v>49</v>
      </c>
      <c r="O62" s="336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</row>
    <row r="63" spans="1:46" ht="12.75" customHeight="1" hidden="1">
      <c r="A63" s="237" t="s">
        <v>194</v>
      </c>
      <c r="B63" s="269" t="s">
        <v>104</v>
      </c>
      <c r="C63" s="257">
        <v>971</v>
      </c>
      <c r="D63" s="207" t="s">
        <v>131</v>
      </c>
      <c r="E63" s="204" t="s">
        <v>355</v>
      </c>
      <c r="F63" s="205" t="s">
        <v>149</v>
      </c>
      <c r="G63" s="212" t="s">
        <v>156</v>
      </c>
      <c r="H63" s="291">
        <v>1618</v>
      </c>
      <c r="I63" s="291">
        <v>-111</v>
      </c>
      <c r="J63" s="291"/>
      <c r="K63" s="291"/>
      <c r="L63" s="363">
        <f>SUM(H63:K63)</f>
        <v>1507</v>
      </c>
      <c r="M63" s="345">
        <v>698</v>
      </c>
      <c r="N63" s="293">
        <v>46</v>
      </c>
      <c r="O63" s="336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</row>
    <row r="64" spans="1:46" ht="12.75" customHeight="1">
      <c r="A64" s="217" t="s">
        <v>357</v>
      </c>
      <c r="B64" s="235" t="s">
        <v>114</v>
      </c>
      <c r="C64" s="222">
        <v>971</v>
      </c>
      <c r="D64" s="191" t="s">
        <v>131</v>
      </c>
      <c r="E64" s="186" t="s">
        <v>355</v>
      </c>
      <c r="F64" s="186" t="s">
        <v>149</v>
      </c>
      <c r="G64" s="190" t="s">
        <v>163</v>
      </c>
      <c r="H64" s="359">
        <f aca="true" t="shared" si="22" ref="H64:M64">SUM(H65,H70,H73,H76)</f>
        <v>1725.5</v>
      </c>
      <c r="I64" s="288">
        <f t="shared" si="22"/>
        <v>0</v>
      </c>
      <c r="J64" s="288">
        <f t="shared" si="22"/>
        <v>0</v>
      </c>
      <c r="K64" s="288">
        <f t="shared" si="22"/>
        <v>0</v>
      </c>
      <c r="L64" s="359">
        <f t="shared" si="22"/>
        <v>1725.5</v>
      </c>
      <c r="M64" s="302">
        <f t="shared" si="22"/>
        <v>935</v>
      </c>
      <c r="N64" s="288">
        <v>54</v>
      </c>
      <c r="O64" s="366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</row>
    <row r="65" spans="1:46" ht="12.75" customHeight="1">
      <c r="A65" s="237" t="s">
        <v>358</v>
      </c>
      <c r="B65" s="242" t="s">
        <v>115</v>
      </c>
      <c r="C65" s="243">
        <v>971</v>
      </c>
      <c r="D65" s="207" t="s">
        <v>131</v>
      </c>
      <c r="E65" s="204" t="s">
        <v>355</v>
      </c>
      <c r="F65" s="204" t="s">
        <v>149</v>
      </c>
      <c r="G65" s="205" t="s">
        <v>164</v>
      </c>
      <c r="H65" s="293">
        <v>271</v>
      </c>
      <c r="I65" s="293"/>
      <c r="J65" s="293"/>
      <c r="K65" s="293"/>
      <c r="L65" s="291">
        <f>SUM(H65:K65)</f>
        <v>271</v>
      </c>
      <c r="M65" s="301">
        <v>94</v>
      </c>
      <c r="N65" s="293">
        <v>35</v>
      </c>
      <c r="O65" s="366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</row>
    <row r="66" spans="1:46" ht="12.75" customHeight="1" hidden="1">
      <c r="A66" s="237"/>
      <c r="B66" s="242" t="s">
        <v>448</v>
      </c>
      <c r="C66" s="243">
        <v>971</v>
      </c>
      <c r="D66" s="207" t="s">
        <v>131</v>
      </c>
      <c r="E66" s="204" t="s">
        <v>355</v>
      </c>
      <c r="F66" s="204" t="s">
        <v>149</v>
      </c>
      <c r="G66" s="205" t="s">
        <v>164</v>
      </c>
      <c r="H66" s="293"/>
      <c r="I66" s="293"/>
      <c r="J66" s="293"/>
      <c r="K66" s="293"/>
      <c r="L66" s="293"/>
      <c r="M66" s="301"/>
      <c r="N66" s="293"/>
      <c r="O66" s="336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</row>
    <row r="67" spans="1:46" ht="12.75" customHeight="1" hidden="1">
      <c r="A67" s="237"/>
      <c r="B67" s="242" t="s">
        <v>449</v>
      </c>
      <c r="C67" s="243">
        <v>971</v>
      </c>
      <c r="D67" s="207" t="s">
        <v>131</v>
      </c>
      <c r="E67" s="204" t="s">
        <v>355</v>
      </c>
      <c r="F67" s="204" t="s">
        <v>149</v>
      </c>
      <c r="G67" s="205" t="s">
        <v>164</v>
      </c>
      <c r="H67" s="293"/>
      <c r="I67" s="293"/>
      <c r="J67" s="293"/>
      <c r="K67" s="293"/>
      <c r="L67" s="293"/>
      <c r="M67" s="301"/>
      <c r="N67" s="293"/>
      <c r="O67" s="336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</row>
    <row r="68" spans="1:46" ht="12.75" customHeight="1" hidden="1">
      <c r="A68" s="237"/>
      <c r="B68" s="242" t="s">
        <v>450</v>
      </c>
      <c r="C68" s="243">
        <v>971</v>
      </c>
      <c r="D68" s="207" t="s">
        <v>131</v>
      </c>
      <c r="E68" s="204" t="s">
        <v>355</v>
      </c>
      <c r="F68" s="204" t="s">
        <v>149</v>
      </c>
      <c r="G68" s="205" t="s">
        <v>164</v>
      </c>
      <c r="H68" s="293"/>
      <c r="I68" s="293"/>
      <c r="J68" s="293"/>
      <c r="K68" s="293"/>
      <c r="L68" s="293"/>
      <c r="M68" s="301"/>
      <c r="N68" s="293"/>
      <c r="O68" s="336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</row>
    <row r="69" spans="1:46" ht="12.75" customHeight="1" hidden="1">
      <c r="A69" s="237"/>
      <c r="B69" s="242" t="s">
        <v>451</v>
      </c>
      <c r="C69" s="243">
        <v>971</v>
      </c>
      <c r="D69" s="207" t="s">
        <v>131</v>
      </c>
      <c r="E69" s="204" t="s">
        <v>355</v>
      </c>
      <c r="F69" s="204" t="s">
        <v>149</v>
      </c>
      <c r="G69" s="205" t="s">
        <v>164</v>
      </c>
      <c r="H69" s="293"/>
      <c r="I69" s="293"/>
      <c r="J69" s="293"/>
      <c r="K69" s="293"/>
      <c r="L69" s="293"/>
      <c r="M69" s="301"/>
      <c r="N69" s="293"/>
      <c r="O69" s="336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</row>
    <row r="70" spans="1:46" ht="12.75" customHeight="1">
      <c r="A70" s="237" t="s">
        <v>359</v>
      </c>
      <c r="B70" s="242" t="s">
        <v>10</v>
      </c>
      <c r="C70" s="243">
        <v>971</v>
      </c>
      <c r="D70" s="207" t="s">
        <v>131</v>
      </c>
      <c r="E70" s="204" t="s">
        <v>355</v>
      </c>
      <c r="F70" s="204" t="s">
        <v>149</v>
      </c>
      <c r="G70" s="205" t="s">
        <v>187</v>
      </c>
      <c r="H70" s="293">
        <v>494</v>
      </c>
      <c r="I70" s="293"/>
      <c r="J70" s="293"/>
      <c r="K70" s="293"/>
      <c r="L70" s="291">
        <f>SUM(H70:K70)</f>
        <v>494</v>
      </c>
      <c r="M70" s="301">
        <v>175</v>
      </c>
      <c r="N70" s="293">
        <v>35</v>
      </c>
      <c r="O70" s="366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</row>
    <row r="71" spans="1:46" ht="12.75" customHeight="1" hidden="1">
      <c r="A71" s="237"/>
      <c r="B71" s="242" t="s">
        <v>320</v>
      </c>
      <c r="C71" s="243">
        <v>971</v>
      </c>
      <c r="D71" s="207" t="s">
        <v>131</v>
      </c>
      <c r="E71" s="204" t="s">
        <v>355</v>
      </c>
      <c r="F71" s="204" t="s">
        <v>149</v>
      </c>
      <c r="G71" s="205" t="s">
        <v>187</v>
      </c>
      <c r="H71" s="293"/>
      <c r="I71" s="293"/>
      <c r="J71" s="293"/>
      <c r="K71" s="293"/>
      <c r="L71" s="293"/>
      <c r="M71" s="301"/>
      <c r="N71" s="293"/>
      <c r="O71" s="336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</row>
    <row r="72" spans="1:46" ht="12.75" customHeight="1" hidden="1">
      <c r="A72" s="237"/>
      <c r="B72" s="242" t="s">
        <v>452</v>
      </c>
      <c r="C72" s="243">
        <v>971</v>
      </c>
      <c r="D72" s="207" t="s">
        <v>131</v>
      </c>
      <c r="E72" s="204" t="s">
        <v>355</v>
      </c>
      <c r="F72" s="204" t="s">
        <v>149</v>
      </c>
      <c r="G72" s="205" t="s">
        <v>187</v>
      </c>
      <c r="H72" s="293"/>
      <c r="I72" s="293"/>
      <c r="J72" s="293"/>
      <c r="K72" s="293"/>
      <c r="L72" s="293"/>
      <c r="M72" s="301"/>
      <c r="N72" s="293"/>
      <c r="O72" s="336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</row>
    <row r="73" spans="1:46" ht="12.75" customHeight="1">
      <c r="A73" s="237" t="s">
        <v>360</v>
      </c>
      <c r="B73" s="242" t="s">
        <v>118</v>
      </c>
      <c r="C73" s="243">
        <v>971</v>
      </c>
      <c r="D73" s="207" t="s">
        <v>131</v>
      </c>
      <c r="E73" s="204" t="s">
        <v>355</v>
      </c>
      <c r="F73" s="204" t="s">
        <v>149</v>
      </c>
      <c r="G73" s="205" t="s">
        <v>167</v>
      </c>
      <c r="H73" s="293">
        <v>237</v>
      </c>
      <c r="I73" s="293"/>
      <c r="J73" s="293"/>
      <c r="K73" s="293"/>
      <c r="L73" s="291">
        <f>SUM(H73:K73)</f>
        <v>237</v>
      </c>
      <c r="M73" s="301">
        <v>131</v>
      </c>
      <c r="N73" s="293">
        <v>55</v>
      </c>
      <c r="O73" s="366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</row>
    <row r="74" spans="1:46" ht="12.75" customHeight="1" hidden="1">
      <c r="A74" s="237"/>
      <c r="B74" s="242" t="s">
        <v>320</v>
      </c>
      <c r="C74" s="243">
        <v>971</v>
      </c>
      <c r="D74" s="207" t="s">
        <v>131</v>
      </c>
      <c r="E74" s="204" t="s">
        <v>355</v>
      </c>
      <c r="F74" s="204" t="s">
        <v>149</v>
      </c>
      <c r="G74" s="205" t="s">
        <v>167</v>
      </c>
      <c r="H74" s="293"/>
      <c r="I74" s="293"/>
      <c r="J74" s="293"/>
      <c r="K74" s="293"/>
      <c r="L74" s="293"/>
      <c r="M74" s="301"/>
      <c r="N74" s="293"/>
      <c r="O74" s="336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</row>
    <row r="75" spans="1:46" ht="12.75" customHeight="1" hidden="1">
      <c r="A75" s="237"/>
      <c r="B75" s="242" t="s">
        <v>453</v>
      </c>
      <c r="C75" s="243">
        <v>971</v>
      </c>
      <c r="D75" s="207" t="s">
        <v>131</v>
      </c>
      <c r="E75" s="204" t="s">
        <v>355</v>
      </c>
      <c r="F75" s="204" t="s">
        <v>149</v>
      </c>
      <c r="G75" s="205" t="s">
        <v>167</v>
      </c>
      <c r="H75" s="293"/>
      <c r="I75" s="293"/>
      <c r="J75" s="293"/>
      <c r="K75" s="293"/>
      <c r="L75" s="293"/>
      <c r="M75" s="301"/>
      <c r="N75" s="293"/>
      <c r="O75" s="336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</row>
    <row r="76" spans="1:46" ht="12.75" customHeight="1">
      <c r="A76" s="237" t="s">
        <v>361</v>
      </c>
      <c r="B76" s="242" t="s">
        <v>119</v>
      </c>
      <c r="C76" s="243">
        <v>971</v>
      </c>
      <c r="D76" s="207" t="s">
        <v>131</v>
      </c>
      <c r="E76" s="204" t="s">
        <v>355</v>
      </c>
      <c r="F76" s="204" t="s">
        <v>149</v>
      </c>
      <c r="G76" s="205" t="s">
        <v>168</v>
      </c>
      <c r="H76" s="360">
        <v>723.5</v>
      </c>
      <c r="I76" s="293"/>
      <c r="J76" s="293"/>
      <c r="K76" s="293"/>
      <c r="L76" s="363">
        <f>SUM(H76:K76)</f>
        <v>723.5</v>
      </c>
      <c r="M76" s="301">
        <v>535</v>
      </c>
      <c r="N76" s="293">
        <v>74</v>
      </c>
      <c r="O76" s="366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</row>
    <row r="77" spans="1:46" ht="12.75" customHeight="1" hidden="1">
      <c r="A77" s="237"/>
      <c r="B77" s="242" t="s">
        <v>320</v>
      </c>
      <c r="C77" s="243">
        <v>971</v>
      </c>
      <c r="D77" s="207" t="s">
        <v>131</v>
      </c>
      <c r="E77" s="204" t="s">
        <v>355</v>
      </c>
      <c r="F77" s="204" t="s">
        <v>149</v>
      </c>
      <c r="G77" s="205" t="s">
        <v>168</v>
      </c>
      <c r="H77" s="293"/>
      <c r="I77" s="293"/>
      <c r="J77" s="293"/>
      <c r="K77" s="293"/>
      <c r="L77" s="293"/>
      <c r="M77" s="301"/>
      <c r="N77" s="293"/>
      <c r="O77" s="336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</row>
    <row r="78" spans="1:46" ht="12.75" customHeight="1" hidden="1">
      <c r="A78" s="237"/>
      <c r="B78" s="242" t="s">
        <v>462</v>
      </c>
      <c r="C78" s="243">
        <v>971</v>
      </c>
      <c r="D78" s="207" t="s">
        <v>131</v>
      </c>
      <c r="E78" s="204" t="s">
        <v>355</v>
      </c>
      <c r="F78" s="204" t="s">
        <v>149</v>
      </c>
      <c r="G78" s="205" t="s">
        <v>168</v>
      </c>
      <c r="H78" s="293"/>
      <c r="I78" s="293"/>
      <c r="J78" s="293"/>
      <c r="K78" s="293"/>
      <c r="L78" s="293"/>
      <c r="M78" s="301"/>
      <c r="N78" s="293"/>
      <c r="O78" s="336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</row>
    <row r="79" spans="1:46" ht="12.75" customHeight="1" hidden="1">
      <c r="A79" s="237"/>
      <c r="B79" s="242" t="s">
        <v>454</v>
      </c>
      <c r="C79" s="243">
        <v>971</v>
      </c>
      <c r="D79" s="207" t="s">
        <v>131</v>
      </c>
      <c r="E79" s="204" t="s">
        <v>355</v>
      </c>
      <c r="F79" s="204" t="s">
        <v>149</v>
      </c>
      <c r="G79" s="205" t="s">
        <v>168</v>
      </c>
      <c r="H79" s="293"/>
      <c r="I79" s="293"/>
      <c r="J79" s="293"/>
      <c r="K79" s="293"/>
      <c r="L79" s="293"/>
      <c r="M79" s="301"/>
      <c r="N79" s="293"/>
      <c r="O79" s="336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</row>
    <row r="80" spans="1:46" ht="12.75" customHeight="1" hidden="1">
      <c r="A80" s="237"/>
      <c r="B80" s="242" t="s">
        <v>455</v>
      </c>
      <c r="C80" s="243">
        <v>971</v>
      </c>
      <c r="D80" s="207" t="s">
        <v>131</v>
      </c>
      <c r="E80" s="204" t="s">
        <v>355</v>
      </c>
      <c r="F80" s="204" t="s">
        <v>149</v>
      </c>
      <c r="G80" s="205" t="s">
        <v>168</v>
      </c>
      <c r="H80" s="293"/>
      <c r="I80" s="293"/>
      <c r="J80" s="293"/>
      <c r="K80" s="293"/>
      <c r="L80" s="293"/>
      <c r="M80" s="301"/>
      <c r="N80" s="293"/>
      <c r="O80" s="336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</row>
    <row r="81" spans="1:46" ht="12.75" customHeight="1" hidden="1">
      <c r="A81" s="237"/>
      <c r="B81" s="242" t="s">
        <v>456</v>
      </c>
      <c r="C81" s="243">
        <v>971</v>
      </c>
      <c r="D81" s="207" t="s">
        <v>131</v>
      </c>
      <c r="E81" s="204" t="s">
        <v>355</v>
      </c>
      <c r="F81" s="204" t="s">
        <v>149</v>
      </c>
      <c r="G81" s="205" t="s">
        <v>168</v>
      </c>
      <c r="H81" s="293"/>
      <c r="I81" s="293"/>
      <c r="J81" s="293"/>
      <c r="K81" s="293"/>
      <c r="L81" s="293"/>
      <c r="M81" s="301"/>
      <c r="N81" s="293"/>
      <c r="O81" s="336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</row>
    <row r="82" spans="1:46" ht="12.75" customHeight="1" hidden="1">
      <c r="A82" s="237"/>
      <c r="B82" s="242" t="s">
        <v>457</v>
      </c>
      <c r="C82" s="243">
        <v>971</v>
      </c>
      <c r="D82" s="207" t="s">
        <v>131</v>
      </c>
      <c r="E82" s="204" t="s">
        <v>355</v>
      </c>
      <c r="F82" s="204" t="s">
        <v>149</v>
      </c>
      <c r="G82" s="205" t="s">
        <v>168</v>
      </c>
      <c r="H82" s="293"/>
      <c r="I82" s="293"/>
      <c r="J82" s="293"/>
      <c r="K82" s="293"/>
      <c r="L82" s="293"/>
      <c r="M82" s="301"/>
      <c r="N82" s="293"/>
      <c r="O82" s="336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</row>
    <row r="83" spans="1:46" ht="12.75" customHeight="1" hidden="1">
      <c r="A83" s="237"/>
      <c r="B83" s="242" t="s">
        <v>458</v>
      </c>
      <c r="C83" s="243">
        <v>971</v>
      </c>
      <c r="D83" s="207" t="s">
        <v>131</v>
      </c>
      <c r="E83" s="204" t="s">
        <v>355</v>
      </c>
      <c r="F83" s="204" t="s">
        <v>149</v>
      </c>
      <c r="G83" s="205" t="s">
        <v>168</v>
      </c>
      <c r="H83" s="293"/>
      <c r="I83" s="293"/>
      <c r="J83" s="293"/>
      <c r="K83" s="293"/>
      <c r="L83" s="293"/>
      <c r="M83" s="301"/>
      <c r="N83" s="293"/>
      <c r="O83" s="336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</row>
    <row r="84" spans="1:46" ht="12.75" customHeight="1">
      <c r="A84" s="238" t="s">
        <v>362</v>
      </c>
      <c r="B84" s="235" t="s">
        <v>120</v>
      </c>
      <c r="C84" s="222">
        <v>971</v>
      </c>
      <c r="D84" s="191" t="s">
        <v>131</v>
      </c>
      <c r="E84" s="186" t="s">
        <v>355</v>
      </c>
      <c r="F84" s="186" t="s">
        <v>149</v>
      </c>
      <c r="G84" s="190" t="s">
        <v>169</v>
      </c>
      <c r="H84" s="288">
        <v>150</v>
      </c>
      <c r="I84" s="288"/>
      <c r="J84" s="288"/>
      <c r="K84" s="288"/>
      <c r="L84" s="289">
        <f>SUM(H84:K84)</f>
        <v>150</v>
      </c>
      <c r="M84" s="302">
        <v>36</v>
      </c>
      <c r="N84" s="288">
        <v>24</v>
      </c>
      <c r="O84" s="366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</row>
    <row r="85" spans="1:46" ht="12.75" customHeight="1">
      <c r="A85" s="232" t="s">
        <v>363</v>
      </c>
      <c r="B85" s="235" t="s">
        <v>170</v>
      </c>
      <c r="C85" s="222">
        <v>971</v>
      </c>
      <c r="D85" s="191" t="s">
        <v>131</v>
      </c>
      <c r="E85" s="186" t="s">
        <v>355</v>
      </c>
      <c r="F85" s="186" t="s">
        <v>149</v>
      </c>
      <c r="G85" s="190" t="s">
        <v>171</v>
      </c>
      <c r="H85" s="288">
        <f aca="true" t="shared" si="23" ref="H85:M85">SUM(H86,H87)</f>
        <v>570</v>
      </c>
      <c r="I85" s="288">
        <f t="shared" si="23"/>
        <v>0</v>
      </c>
      <c r="J85" s="288">
        <f t="shared" si="23"/>
        <v>0</v>
      </c>
      <c r="K85" s="288">
        <f t="shared" si="23"/>
        <v>0</v>
      </c>
      <c r="L85" s="288">
        <f t="shared" si="23"/>
        <v>570</v>
      </c>
      <c r="M85" s="302">
        <f t="shared" si="23"/>
        <v>262</v>
      </c>
      <c r="N85" s="288">
        <v>46</v>
      </c>
      <c r="O85" s="366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90"/>
      <c r="AD85" s="90"/>
      <c r="AE85" s="90"/>
      <c r="AF85" s="90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</row>
    <row r="86" spans="1:46" ht="12.75" customHeight="1">
      <c r="A86" s="237" t="s">
        <v>364</v>
      </c>
      <c r="B86" s="242" t="s">
        <v>172</v>
      </c>
      <c r="C86" s="243">
        <v>971</v>
      </c>
      <c r="D86" s="207" t="s">
        <v>131</v>
      </c>
      <c r="E86" s="204" t="s">
        <v>355</v>
      </c>
      <c r="F86" s="204" t="s">
        <v>149</v>
      </c>
      <c r="G86" s="205" t="s">
        <v>173</v>
      </c>
      <c r="H86" s="293">
        <v>400</v>
      </c>
      <c r="I86" s="293"/>
      <c r="J86" s="293"/>
      <c r="K86" s="293"/>
      <c r="L86" s="291">
        <f>SUM(H86:K86)</f>
        <v>400</v>
      </c>
      <c r="M86" s="301">
        <v>110</v>
      </c>
      <c r="N86" s="293">
        <v>28</v>
      </c>
      <c r="O86" s="336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90"/>
      <c r="AD86" s="90"/>
      <c r="AE86" s="90"/>
      <c r="AF86" s="90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</row>
    <row r="87" spans="1:46" ht="12.75" customHeight="1">
      <c r="A87" s="247" t="s">
        <v>365</v>
      </c>
      <c r="B87" s="134" t="s">
        <v>174</v>
      </c>
      <c r="C87" s="248">
        <v>971</v>
      </c>
      <c r="D87" s="204" t="s">
        <v>131</v>
      </c>
      <c r="E87" s="204" t="s">
        <v>355</v>
      </c>
      <c r="F87" s="204" t="s">
        <v>149</v>
      </c>
      <c r="G87" s="211" t="s">
        <v>175</v>
      </c>
      <c r="H87" s="291">
        <v>170</v>
      </c>
      <c r="I87" s="291"/>
      <c r="J87" s="291"/>
      <c r="K87" s="291"/>
      <c r="L87" s="291">
        <f>SUM(H87:K87)</f>
        <v>170</v>
      </c>
      <c r="M87" s="345">
        <v>152</v>
      </c>
      <c r="N87" s="291">
        <v>89</v>
      </c>
      <c r="O87" s="336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</row>
    <row r="88" spans="1:46" ht="8.25" customHeight="1" hidden="1" thickTop="1">
      <c r="A88" s="169"/>
      <c r="B88" s="172"/>
      <c r="C88" s="72"/>
      <c r="D88" s="126"/>
      <c r="E88" s="126"/>
      <c r="F88" s="126"/>
      <c r="G88" s="126"/>
      <c r="H88" s="171"/>
      <c r="I88" s="171"/>
      <c r="J88" s="171"/>
      <c r="K88" s="171"/>
      <c r="L88" s="171"/>
      <c r="M88" s="171"/>
      <c r="N88" s="171"/>
      <c r="O88" s="171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</row>
    <row r="89" spans="1:46" ht="11.25" customHeight="1" hidden="1" thickBot="1">
      <c r="A89" s="169"/>
      <c r="B89" s="172"/>
      <c r="C89" s="72"/>
      <c r="D89" s="126"/>
      <c r="E89" s="126"/>
      <c r="F89" s="126"/>
      <c r="G89" s="126"/>
      <c r="H89" s="167"/>
      <c r="I89" s="167"/>
      <c r="J89" s="167"/>
      <c r="K89" s="167"/>
      <c r="L89" s="167"/>
      <c r="M89" s="167"/>
      <c r="N89" s="167"/>
      <c r="O89" s="167"/>
      <c r="P89" s="273"/>
      <c r="Q89" s="273"/>
      <c r="R89" s="273"/>
      <c r="S89" s="273"/>
      <c r="T89" s="273"/>
      <c r="U89" s="273"/>
      <c r="V89" s="273"/>
      <c r="W89" s="273"/>
      <c r="X89" s="273"/>
      <c r="Y89" s="263"/>
      <c r="Z89" s="273"/>
      <c r="AA89" s="263"/>
      <c r="AB89" s="263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</row>
    <row r="90" spans="1:46" ht="12.75" customHeight="1" hidden="1">
      <c r="A90" s="108" t="s">
        <v>23</v>
      </c>
      <c r="B90" s="106" t="s">
        <v>0</v>
      </c>
      <c r="C90" s="95" t="s">
        <v>100</v>
      </c>
      <c r="D90" s="102" t="s">
        <v>100</v>
      </c>
      <c r="E90" s="95" t="s">
        <v>100</v>
      </c>
      <c r="F90" s="103" t="s">
        <v>100</v>
      </c>
      <c r="G90" s="95" t="s">
        <v>103</v>
      </c>
      <c r="H90" s="161" t="s">
        <v>135</v>
      </c>
      <c r="I90" s="305" t="s">
        <v>322</v>
      </c>
      <c r="J90" s="305" t="s">
        <v>322</v>
      </c>
      <c r="K90" s="305" t="s">
        <v>322</v>
      </c>
      <c r="L90" s="102" t="s">
        <v>468</v>
      </c>
      <c r="M90" s="106" t="s">
        <v>469</v>
      </c>
      <c r="N90" s="106" t="s">
        <v>464</v>
      </c>
      <c r="O90" s="166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</row>
    <row r="91" spans="1:46" ht="12.75" customHeight="1" hidden="1">
      <c r="A91" s="109" t="s">
        <v>24</v>
      </c>
      <c r="B91" s="107"/>
      <c r="C91" s="94" t="s">
        <v>109</v>
      </c>
      <c r="D91" s="92" t="s">
        <v>99</v>
      </c>
      <c r="E91" s="94" t="s">
        <v>132</v>
      </c>
      <c r="F91" s="104" t="s">
        <v>101</v>
      </c>
      <c r="G91" s="94" t="s">
        <v>133</v>
      </c>
      <c r="H91" s="303" t="s">
        <v>461</v>
      </c>
      <c r="I91" s="136"/>
      <c r="J91" s="136"/>
      <c r="K91" s="136"/>
      <c r="L91" s="136"/>
      <c r="M91" s="92" t="s">
        <v>470</v>
      </c>
      <c r="N91" s="92" t="s">
        <v>465</v>
      </c>
      <c r="O91" s="166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</row>
    <row r="92" spans="1:46" ht="12.75" customHeight="1" hidden="1" thickBot="1">
      <c r="A92" s="110"/>
      <c r="B92" s="98"/>
      <c r="C92" s="123"/>
      <c r="D92" s="93" t="s">
        <v>110</v>
      </c>
      <c r="E92" s="100" t="s">
        <v>1</v>
      </c>
      <c r="F92" s="105" t="s">
        <v>102</v>
      </c>
      <c r="G92" s="100" t="s">
        <v>1</v>
      </c>
      <c r="H92" s="304" t="s">
        <v>136</v>
      </c>
      <c r="I92" s="93" t="s">
        <v>136</v>
      </c>
      <c r="J92" s="93" t="s">
        <v>136</v>
      </c>
      <c r="K92" s="93" t="s">
        <v>136</v>
      </c>
      <c r="L92" s="93" t="s">
        <v>136</v>
      </c>
      <c r="M92" s="93" t="s">
        <v>136</v>
      </c>
      <c r="N92" s="93"/>
      <c r="O92" s="166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71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</row>
    <row r="93" spans="1:46" ht="12.75" customHeight="1">
      <c r="A93" s="232" t="s">
        <v>366</v>
      </c>
      <c r="B93" s="233" t="s">
        <v>367</v>
      </c>
      <c r="C93" s="268">
        <v>971</v>
      </c>
      <c r="D93" s="124" t="s">
        <v>131</v>
      </c>
      <c r="E93" s="197" t="s">
        <v>368</v>
      </c>
      <c r="F93" s="124"/>
      <c r="G93" s="198"/>
      <c r="H93" s="290">
        <f aca="true" t="shared" si="24" ref="H93:M93">SUM(H95)</f>
        <v>1578</v>
      </c>
      <c r="I93" s="290">
        <f t="shared" si="24"/>
        <v>0</v>
      </c>
      <c r="J93" s="290">
        <f t="shared" si="24"/>
        <v>0</v>
      </c>
      <c r="K93" s="290">
        <f t="shared" si="24"/>
        <v>0</v>
      </c>
      <c r="L93" s="290">
        <f t="shared" si="24"/>
        <v>1578</v>
      </c>
      <c r="M93" s="290">
        <f t="shared" si="24"/>
        <v>751</v>
      </c>
      <c r="N93" s="290">
        <v>48</v>
      </c>
      <c r="O93" s="366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</row>
    <row r="94" spans="1:46" ht="10.5" customHeight="1">
      <c r="A94" s="220"/>
      <c r="B94" s="130" t="s">
        <v>369</v>
      </c>
      <c r="C94" s="221"/>
      <c r="D94" s="193"/>
      <c r="E94" s="194"/>
      <c r="F94" s="193"/>
      <c r="G94" s="195"/>
      <c r="H94" s="288"/>
      <c r="I94" s="288"/>
      <c r="J94" s="288"/>
      <c r="K94" s="288"/>
      <c r="L94" s="288"/>
      <c r="M94" s="288"/>
      <c r="N94" s="288"/>
      <c r="O94" s="366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</row>
    <row r="95" spans="1:46" ht="12.75" customHeight="1" hidden="1">
      <c r="A95" s="217" t="s">
        <v>366</v>
      </c>
      <c r="B95" s="218" t="s">
        <v>370</v>
      </c>
      <c r="C95" s="219">
        <v>971</v>
      </c>
      <c r="D95" s="190" t="s">
        <v>131</v>
      </c>
      <c r="E95" s="191" t="s">
        <v>368</v>
      </c>
      <c r="F95" s="190" t="s">
        <v>188</v>
      </c>
      <c r="G95" s="163"/>
      <c r="H95" s="290">
        <f aca="true" t="shared" si="25" ref="H95:M95">SUM(H97,H103)</f>
        <v>1578</v>
      </c>
      <c r="I95" s="290">
        <f t="shared" si="25"/>
        <v>0</v>
      </c>
      <c r="J95" s="290">
        <f t="shared" si="25"/>
        <v>0</v>
      </c>
      <c r="K95" s="290">
        <f t="shared" si="25"/>
        <v>0</v>
      </c>
      <c r="L95" s="290">
        <f t="shared" si="25"/>
        <v>1578</v>
      </c>
      <c r="M95" s="290">
        <f t="shared" si="25"/>
        <v>751</v>
      </c>
      <c r="N95" s="290">
        <v>48</v>
      </c>
      <c r="O95" s="366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</row>
    <row r="96" spans="1:46" ht="10.5" customHeight="1" hidden="1">
      <c r="A96" s="220"/>
      <c r="B96" s="130" t="s">
        <v>371</v>
      </c>
      <c r="C96" s="221"/>
      <c r="D96" s="193"/>
      <c r="E96" s="194"/>
      <c r="F96" s="193"/>
      <c r="G96" s="195"/>
      <c r="H96" s="195"/>
      <c r="I96" s="195"/>
      <c r="J96" s="195"/>
      <c r="K96" s="195"/>
      <c r="L96" s="195"/>
      <c r="M96" s="195"/>
      <c r="N96" s="194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</row>
    <row r="97" spans="1:46" ht="12.75" customHeight="1" hidden="1">
      <c r="A97" s="181" t="s">
        <v>372</v>
      </c>
      <c r="B97" s="200" t="s">
        <v>150</v>
      </c>
      <c r="C97" s="201">
        <v>971</v>
      </c>
      <c r="D97" s="191" t="s">
        <v>131</v>
      </c>
      <c r="E97" s="186" t="s">
        <v>368</v>
      </c>
      <c r="F97" s="185" t="s">
        <v>188</v>
      </c>
      <c r="G97" s="176" t="s">
        <v>151</v>
      </c>
      <c r="H97" s="288">
        <f aca="true" t="shared" si="26" ref="H97:M97">SUM(H98,H101)</f>
        <v>1494</v>
      </c>
      <c r="I97" s="359">
        <f t="shared" si="26"/>
        <v>-0.3</v>
      </c>
      <c r="J97" s="288">
        <f t="shared" si="26"/>
        <v>0</v>
      </c>
      <c r="K97" s="288">
        <f t="shared" si="26"/>
        <v>0</v>
      </c>
      <c r="L97" s="359">
        <f t="shared" si="26"/>
        <v>1493.7</v>
      </c>
      <c r="M97" s="288">
        <f t="shared" si="26"/>
        <v>725</v>
      </c>
      <c r="N97" s="288">
        <v>49</v>
      </c>
      <c r="O97" s="366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</row>
    <row r="98" spans="1:46" ht="12.75" customHeight="1">
      <c r="A98" s="188" t="s">
        <v>373</v>
      </c>
      <c r="B98" s="209" t="s">
        <v>111</v>
      </c>
      <c r="C98" s="201">
        <v>971</v>
      </c>
      <c r="D98" s="191" t="s">
        <v>131</v>
      </c>
      <c r="E98" s="186" t="s">
        <v>368</v>
      </c>
      <c r="F98" s="185" t="s">
        <v>188</v>
      </c>
      <c r="G98" s="176" t="s">
        <v>161</v>
      </c>
      <c r="H98" s="289">
        <f aca="true" t="shared" si="27" ref="H98:M98">SUM(H99,H100)</f>
        <v>1464</v>
      </c>
      <c r="I98" s="362">
        <f t="shared" si="27"/>
        <v>-0.6</v>
      </c>
      <c r="J98" s="289">
        <f t="shared" si="27"/>
        <v>0</v>
      </c>
      <c r="K98" s="289">
        <f t="shared" si="27"/>
        <v>0</v>
      </c>
      <c r="L98" s="362">
        <f t="shared" si="27"/>
        <v>1463.4</v>
      </c>
      <c r="M98" s="289">
        <f t="shared" si="27"/>
        <v>710</v>
      </c>
      <c r="N98" s="289">
        <v>48</v>
      </c>
      <c r="O98" s="366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</row>
    <row r="99" spans="1:46" ht="12.75" customHeight="1" hidden="1">
      <c r="A99" s="202" t="s">
        <v>374</v>
      </c>
      <c r="B99" s="131" t="s">
        <v>112</v>
      </c>
      <c r="C99" s="210">
        <v>971</v>
      </c>
      <c r="D99" s="207" t="s">
        <v>131</v>
      </c>
      <c r="E99" s="204" t="s">
        <v>368</v>
      </c>
      <c r="F99" s="211" t="s">
        <v>188</v>
      </c>
      <c r="G99" s="195" t="s">
        <v>154</v>
      </c>
      <c r="H99" s="291">
        <v>1160</v>
      </c>
      <c r="I99" s="363"/>
      <c r="J99" s="291"/>
      <c r="K99" s="291"/>
      <c r="L99" s="363">
        <f>SUM(H99:K99)</f>
        <v>1160</v>
      </c>
      <c r="M99" s="291">
        <v>564</v>
      </c>
      <c r="N99" s="293">
        <v>49</v>
      </c>
      <c r="O99" s="336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</row>
    <row r="100" spans="1:46" ht="12.75" customHeight="1" hidden="1">
      <c r="A100" s="202" t="s">
        <v>375</v>
      </c>
      <c r="B100" s="172" t="s">
        <v>104</v>
      </c>
      <c r="C100" s="203">
        <v>971</v>
      </c>
      <c r="D100" s="207" t="s">
        <v>131</v>
      </c>
      <c r="E100" s="204" t="s">
        <v>368</v>
      </c>
      <c r="F100" s="205" t="s">
        <v>188</v>
      </c>
      <c r="G100" s="212" t="s">
        <v>156</v>
      </c>
      <c r="H100" s="291">
        <v>304</v>
      </c>
      <c r="I100" s="363">
        <v>-0.6</v>
      </c>
      <c r="J100" s="291"/>
      <c r="K100" s="291"/>
      <c r="L100" s="363">
        <f>SUM(H100:K100)</f>
        <v>303.4</v>
      </c>
      <c r="M100" s="291">
        <v>146</v>
      </c>
      <c r="N100" s="293">
        <v>48</v>
      </c>
      <c r="O100" s="336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</row>
    <row r="101" spans="1:46" ht="12.75" customHeight="1">
      <c r="A101" s="188" t="s">
        <v>376</v>
      </c>
      <c r="B101" s="209" t="s">
        <v>114</v>
      </c>
      <c r="C101" s="213">
        <v>971</v>
      </c>
      <c r="D101" s="191" t="s">
        <v>131</v>
      </c>
      <c r="E101" s="186" t="s">
        <v>368</v>
      </c>
      <c r="F101" s="186" t="s">
        <v>188</v>
      </c>
      <c r="G101" s="190" t="s">
        <v>163</v>
      </c>
      <c r="H101" s="289">
        <f aca="true" t="shared" si="28" ref="H101:M101">SUM(H102)</f>
        <v>30</v>
      </c>
      <c r="I101" s="362">
        <f t="shared" si="28"/>
        <v>0.3</v>
      </c>
      <c r="J101" s="289">
        <f t="shared" si="28"/>
        <v>0</v>
      </c>
      <c r="K101" s="289">
        <f t="shared" si="28"/>
        <v>0</v>
      </c>
      <c r="L101" s="362">
        <f t="shared" si="28"/>
        <v>30.3</v>
      </c>
      <c r="M101" s="289">
        <f t="shared" si="28"/>
        <v>15</v>
      </c>
      <c r="N101" s="289">
        <v>50</v>
      </c>
      <c r="O101" s="366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</row>
    <row r="102" spans="1:46" ht="12.75" customHeight="1">
      <c r="A102" s="202" t="s">
        <v>377</v>
      </c>
      <c r="B102" s="206" t="s">
        <v>10</v>
      </c>
      <c r="C102" s="214">
        <v>971</v>
      </c>
      <c r="D102" s="207" t="s">
        <v>131</v>
      </c>
      <c r="E102" s="204" t="s">
        <v>368</v>
      </c>
      <c r="F102" s="204" t="s">
        <v>188</v>
      </c>
      <c r="G102" s="205" t="s">
        <v>187</v>
      </c>
      <c r="H102" s="293">
        <v>30</v>
      </c>
      <c r="I102" s="360">
        <v>0.3</v>
      </c>
      <c r="J102" s="293"/>
      <c r="K102" s="293"/>
      <c r="L102" s="363">
        <f>SUM(H102:K102)</f>
        <v>30.3</v>
      </c>
      <c r="M102" s="293">
        <v>15</v>
      </c>
      <c r="N102" s="293">
        <v>50</v>
      </c>
      <c r="O102" s="336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</row>
    <row r="103" spans="1:46" ht="12.75" customHeight="1">
      <c r="A103" s="183" t="s">
        <v>378</v>
      </c>
      <c r="B103" s="209" t="s">
        <v>170</v>
      </c>
      <c r="C103" s="213">
        <v>971</v>
      </c>
      <c r="D103" s="191" t="s">
        <v>131</v>
      </c>
      <c r="E103" s="186" t="s">
        <v>368</v>
      </c>
      <c r="F103" s="186" t="s">
        <v>188</v>
      </c>
      <c r="G103" s="190" t="s">
        <v>171</v>
      </c>
      <c r="H103" s="288">
        <f aca="true" t="shared" si="29" ref="H103:M103">SUM(H104,H105)</f>
        <v>84</v>
      </c>
      <c r="I103" s="359">
        <f t="shared" si="29"/>
        <v>0.3</v>
      </c>
      <c r="J103" s="288">
        <f t="shared" si="29"/>
        <v>0</v>
      </c>
      <c r="K103" s="288">
        <f t="shared" si="29"/>
        <v>0</v>
      </c>
      <c r="L103" s="359">
        <f t="shared" si="29"/>
        <v>84.3</v>
      </c>
      <c r="M103" s="288">
        <f t="shared" si="29"/>
        <v>26</v>
      </c>
      <c r="N103" s="288">
        <v>31</v>
      </c>
      <c r="O103" s="366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</row>
    <row r="104" spans="1:46" ht="12.75" customHeight="1">
      <c r="A104" s="202" t="s">
        <v>379</v>
      </c>
      <c r="B104" s="206" t="s">
        <v>172</v>
      </c>
      <c r="C104" s="214">
        <v>971</v>
      </c>
      <c r="D104" s="207" t="s">
        <v>131</v>
      </c>
      <c r="E104" s="204" t="s">
        <v>368</v>
      </c>
      <c r="F104" s="204" t="s">
        <v>188</v>
      </c>
      <c r="G104" s="205" t="s">
        <v>173</v>
      </c>
      <c r="H104" s="293">
        <v>56</v>
      </c>
      <c r="I104" s="360">
        <v>0.3</v>
      </c>
      <c r="J104" s="293"/>
      <c r="K104" s="293"/>
      <c r="L104" s="363">
        <f>SUM(H104:K104)</f>
        <v>56.3</v>
      </c>
      <c r="M104" s="293">
        <v>20</v>
      </c>
      <c r="N104" s="293">
        <v>36</v>
      </c>
      <c r="O104" s="336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</row>
    <row r="105" spans="1:46" ht="12.75" customHeight="1">
      <c r="A105" s="202" t="s">
        <v>380</v>
      </c>
      <c r="B105" s="206" t="s">
        <v>174</v>
      </c>
      <c r="C105" s="214">
        <v>971</v>
      </c>
      <c r="D105" s="207" t="s">
        <v>131</v>
      </c>
      <c r="E105" s="204" t="s">
        <v>368</v>
      </c>
      <c r="F105" s="207" t="s">
        <v>188</v>
      </c>
      <c r="G105" s="205" t="s">
        <v>175</v>
      </c>
      <c r="H105" s="292">
        <v>28</v>
      </c>
      <c r="I105" s="364"/>
      <c r="J105" s="292"/>
      <c r="K105" s="292"/>
      <c r="L105" s="363">
        <f>SUM(H105:K105)</f>
        <v>28</v>
      </c>
      <c r="M105" s="292">
        <v>6</v>
      </c>
      <c r="N105" s="294">
        <v>21</v>
      </c>
      <c r="O105" s="336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46" ht="12.75" customHeight="1" hidden="1">
      <c r="A106" s="215"/>
      <c r="B106" s="134"/>
      <c r="C106" s="248"/>
      <c r="D106" s="204"/>
      <c r="E106" s="211"/>
      <c r="F106" s="204"/>
      <c r="G106" s="211"/>
      <c r="H106" s="291"/>
      <c r="I106" s="291"/>
      <c r="J106" s="291"/>
      <c r="K106" s="291"/>
      <c r="L106" s="292"/>
      <c r="M106" s="291"/>
      <c r="N106" s="291"/>
      <c r="O106" s="336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46" ht="12.75" customHeight="1">
      <c r="A107" s="217" t="s">
        <v>381</v>
      </c>
      <c r="B107" s="218" t="s">
        <v>382</v>
      </c>
      <c r="C107" s="219">
        <v>971</v>
      </c>
      <c r="D107" s="190" t="s">
        <v>131</v>
      </c>
      <c r="E107" s="191" t="s">
        <v>383</v>
      </c>
      <c r="F107" s="190"/>
      <c r="G107" s="163"/>
      <c r="H107" s="358">
        <f aca="true" t="shared" si="30" ref="H107:M107">SUM(H110)</f>
        <v>54.5</v>
      </c>
      <c r="I107" s="290">
        <f t="shared" si="30"/>
        <v>0</v>
      </c>
      <c r="J107" s="290">
        <f t="shared" si="30"/>
        <v>0</v>
      </c>
      <c r="K107" s="290">
        <f t="shared" si="30"/>
        <v>0</v>
      </c>
      <c r="L107" s="358">
        <f t="shared" si="30"/>
        <v>54.5</v>
      </c>
      <c r="M107" s="290">
        <f t="shared" si="30"/>
        <v>0</v>
      </c>
      <c r="N107" s="290">
        <v>0</v>
      </c>
      <c r="O107" s="366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46" ht="9.75" customHeight="1">
      <c r="A108" s="232"/>
      <c r="B108" s="233" t="s">
        <v>384</v>
      </c>
      <c r="C108" s="268"/>
      <c r="D108" s="124"/>
      <c r="E108" s="197"/>
      <c r="F108" s="124"/>
      <c r="G108" s="198"/>
      <c r="H108" s="361"/>
      <c r="I108" s="296"/>
      <c r="J108" s="296"/>
      <c r="K108" s="296"/>
      <c r="L108" s="361"/>
      <c r="M108" s="296"/>
      <c r="N108" s="296"/>
      <c r="O108" s="366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46" ht="9.75" customHeight="1">
      <c r="A109" s="220"/>
      <c r="B109" s="130" t="s">
        <v>385</v>
      </c>
      <c r="C109" s="221"/>
      <c r="D109" s="193"/>
      <c r="E109" s="194"/>
      <c r="F109" s="193"/>
      <c r="G109" s="195"/>
      <c r="H109" s="359"/>
      <c r="I109" s="288"/>
      <c r="J109" s="288"/>
      <c r="K109" s="288"/>
      <c r="L109" s="361"/>
      <c r="M109" s="288"/>
      <c r="N109" s="288"/>
      <c r="O109" s="36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</row>
    <row r="110" spans="1:46" ht="12" customHeight="1" hidden="1">
      <c r="A110" s="217" t="s">
        <v>381</v>
      </c>
      <c r="B110" s="218" t="s">
        <v>370</v>
      </c>
      <c r="C110" s="219">
        <v>971</v>
      </c>
      <c r="D110" s="190" t="s">
        <v>131</v>
      </c>
      <c r="E110" s="191" t="s">
        <v>383</v>
      </c>
      <c r="F110" s="190" t="s">
        <v>188</v>
      </c>
      <c r="G110" s="163"/>
      <c r="H110" s="358">
        <f aca="true" t="shared" si="31" ref="H110:M110">SUM(H112)</f>
        <v>54.5</v>
      </c>
      <c r="I110" s="290">
        <f t="shared" si="31"/>
        <v>0</v>
      </c>
      <c r="J110" s="290">
        <f t="shared" si="31"/>
        <v>0</v>
      </c>
      <c r="K110" s="290">
        <f t="shared" si="31"/>
        <v>0</v>
      </c>
      <c r="L110" s="358">
        <f t="shared" si="31"/>
        <v>54.5</v>
      </c>
      <c r="M110" s="290">
        <f t="shared" si="31"/>
        <v>0</v>
      </c>
      <c r="N110" s="290"/>
      <c r="O110" s="366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46" ht="10.5" customHeight="1" hidden="1">
      <c r="A111" s="220"/>
      <c r="B111" s="130" t="s">
        <v>371</v>
      </c>
      <c r="C111" s="221"/>
      <c r="D111" s="193"/>
      <c r="E111" s="194"/>
      <c r="F111" s="193"/>
      <c r="G111" s="195"/>
      <c r="H111" s="359"/>
      <c r="I111" s="288"/>
      <c r="J111" s="288"/>
      <c r="K111" s="288"/>
      <c r="L111" s="359"/>
      <c r="M111" s="288"/>
      <c r="N111" s="288"/>
      <c r="O111" s="36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</row>
    <row r="112" spans="1:46" ht="12.75" customHeight="1" hidden="1">
      <c r="A112" s="181" t="s">
        <v>386</v>
      </c>
      <c r="B112" s="200" t="s">
        <v>150</v>
      </c>
      <c r="C112" s="201">
        <v>971</v>
      </c>
      <c r="D112" s="191" t="s">
        <v>131</v>
      </c>
      <c r="E112" s="186" t="s">
        <v>383</v>
      </c>
      <c r="F112" s="185" t="s">
        <v>188</v>
      </c>
      <c r="G112" s="176" t="s">
        <v>151</v>
      </c>
      <c r="H112" s="359">
        <f aca="true" t="shared" si="32" ref="H112:M113">SUM(H113)</f>
        <v>54.5</v>
      </c>
      <c r="I112" s="288">
        <f t="shared" si="32"/>
        <v>0</v>
      </c>
      <c r="J112" s="288">
        <f t="shared" si="32"/>
        <v>0</v>
      </c>
      <c r="K112" s="288">
        <f t="shared" si="32"/>
        <v>0</v>
      </c>
      <c r="L112" s="359">
        <f t="shared" si="32"/>
        <v>54.5</v>
      </c>
      <c r="M112" s="288">
        <f t="shared" si="32"/>
        <v>0</v>
      </c>
      <c r="N112" s="288"/>
      <c r="O112" s="366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</row>
    <row r="113" spans="1:46" ht="12.75" customHeight="1" hidden="1">
      <c r="A113" s="188" t="s">
        <v>387</v>
      </c>
      <c r="B113" s="209" t="s">
        <v>114</v>
      </c>
      <c r="C113" s="213">
        <v>971</v>
      </c>
      <c r="D113" s="191" t="s">
        <v>131</v>
      </c>
      <c r="E113" s="186" t="s">
        <v>383</v>
      </c>
      <c r="F113" s="186" t="s">
        <v>188</v>
      </c>
      <c r="G113" s="190" t="s">
        <v>163</v>
      </c>
      <c r="H113" s="362">
        <f t="shared" si="32"/>
        <v>54.5</v>
      </c>
      <c r="I113" s="289">
        <f t="shared" si="32"/>
        <v>0</v>
      </c>
      <c r="J113" s="289">
        <f t="shared" si="32"/>
        <v>0</v>
      </c>
      <c r="K113" s="289">
        <f t="shared" si="32"/>
        <v>0</v>
      </c>
      <c r="L113" s="362">
        <f>SUM(L114)</f>
        <v>54.5</v>
      </c>
      <c r="M113" s="289">
        <f>SUM(M114)</f>
        <v>0</v>
      </c>
      <c r="N113" s="289"/>
      <c r="O113" s="366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</row>
    <row r="114" spans="1:46" s="8" customFormat="1" ht="12.75" customHeight="1">
      <c r="A114" s="215" t="s">
        <v>388</v>
      </c>
      <c r="B114" s="131" t="s">
        <v>119</v>
      </c>
      <c r="C114" s="228">
        <v>971</v>
      </c>
      <c r="D114" s="204" t="s">
        <v>131</v>
      </c>
      <c r="E114" s="204" t="s">
        <v>383</v>
      </c>
      <c r="F114" s="204" t="s">
        <v>188</v>
      </c>
      <c r="G114" s="211" t="s">
        <v>168</v>
      </c>
      <c r="H114" s="363">
        <v>54.5</v>
      </c>
      <c r="I114" s="291"/>
      <c r="J114" s="291"/>
      <c r="K114" s="291"/>
      <c r="L114" s="363">
        <f>SUM(H114:K114)</f>
        <v>54.5</v>
      </c>
      <c r="M114" s="291">
        <v>0</v>
      </c>
      <c r="N114" s="293">
        <v>0</v>
      </c>
      <c r="O114" s="336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</row>
    <row r="115" spans="1:46" s="8" customFormat="1" ht="12.75" customHeight="1" hidden="1">
      <c r="A115" s="164"/>
      <c r="B115" s="227"/>
      <c r="C115" s="228"/>
      <c r="D115" s="194"/>
      <c r="E115" s="193"/>
      <c r="F115" s="194"/>
      <c r="G115" s="193"/>
      <c r="H115" s="291"/>
      <c r="I115" s="291"/>
      <c r="J115" s="291"/>
      <c r="K115" s="291"/>
      <c r="L115" s="293"/>
      <c r="M115" s="291"/>
      <c r="N115" s="293"/>
      <c r="O115" s="336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</row>
    <row r="116" spans="1:46" s="8" customFormat="1" ht="12.75" customHeight="1" hidden="1">
      <c r="A116" s="164"/>
      <c r="B116" s="227"/>
      <c r="C116" s="228"/>
      <c r="D116" s="194"/>
      <c r="E116" s="193"/>
      <c r="F116" s="194"/>
      <c r="G116" s="193"/>
      <c r="H116" s="291"/>
      <c r="I116" s="291"/>
      <c r="J116" s="291"/>
      <c r="K116" s="291"/>
      <c r="L116" s="293"/>
      <c r="M116" s="291"/>
      <c r="N116" s="293"/>
      <c r="O116" s="336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</row>
    <row r="117" spans="1:46" s="8" customFormat="1" ht="12.75" customHeight="1" hidden="1">
      <c r="A117" s="164"/>
      <c r="B117" s="227"/>
      <c r="C117" s="259"/>
      <c r="D117" s="194"/>
      <c r="E117" s="193"/>
      <c r="F117" s="194"/>
      <c r="G117" s="193"/>
      <c r="H117" s="291"/>
      <c r="I117" s="291"/>
      <c r="J117" s="291"/>
      <c r="K117" s="291"/>
      <c r="L117" s="293"/>
      <c r="M117" s="291"/>
      <c r="N117" s="293"/>
      <c r="O117" s="336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</row>
    <row r="118" spans="1:46" s="8" customFormat="1" ht="12.75" customHeight="1" hidden="1">
      <c r="A118" s="331"/>
      <c r="B118" s="332"/>
      <c r="C118" s="333"/>
      <c r="D118" s="330"/>
      <c r="E118" s="165"/>
      <c r="F118" s="334"/>
      <c r="G118" s="165"/>
      <c r="H118" s="289"/>
      <c r="I118" s="289"/>
      <c r="J118" s="289"/>
      <c r="K118" s="289"/>
      <c r="L118" s="288"/>
      <c r="M118" s="289"/>
      <c r="N118" s="289"/>
      <c r="O118" s="376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8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</row>
    <row r="119" spans="1:46" s="8" customFormat="1" ht="12.75" customHeight="1">
      <c r="A119" s="183" t="s">
        <v>195</v>
      </c>
      <c r="B119" s="178" t="s">
        <v>196</v>
      </c>
      <c r="C119" s="385">
        <v>971</v>
      </c>
      <c r="D119" s="186" t="s">
        <v>197</v>
      </c>
      <c r="E119" s="185"/>
      <c r="F119" s="186"/>
      <c r="G119" s="185"/>
      <c r="H119" s="289">
        <f aca="true" t="shared" si="33" ref="H119:M119">SUM(H120)</f>
        <v>1500</v>
      </c>
      <c r="I119" s="289">
        <f t="shared" si="33"/>
        <v>0</v>
      </c>
      <c r="J119" s="289">
        <f t="shared" si="33"/>
        <v>0</v>
      </c>
      <c r="K119" s="289">
        <f t="shared" si="33"/>
        <v>0</v>
      </c>
      <c r="L119" s="289">
        <f t="shared" si="33"/>
        <v>1500</v>
      </c>
      <c r="M119" s="289">
        <f t="shared" si="33"/>
        <v>1500</v>
      </c>
      <c r="N119" s="289">
        <v>100</v>
      </c>
      <c r="O119" s="366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</row>
    <row r="120" spans="1:46" s="8" customFormat="1" ht="12.75" customHeight="1" hidden="1">
      <c r="A120" s="217" t="s">
        <v>198</v>
      </c>
      <c r="B120" s="218" t="s">
        <v>199</v>
      </c>
      <c r="C120" s="222">
        <v>971</v>
      </c>
      <c r="D120" s="191" t="s">
        <v>197</v>
      </c>
      <c r="E120" s="190" t="s">
        <v>389</v>
      </c>
      <c r="F120" s="191"/>
      <c r="G120" s="190"/>
      <c r="H120" s="290">
        <f aca="true" t="shared" si="34" ref="H120:M120">SUM(H122)</f>
        <v>1500</v>
      </c>
      <c r="I120" s="290">
        <f t="shared" si="34"/>
        <v>0</v>
      </c>
      <c r="J120" s="290">
        <f t="shared" si="34"/>
        <v>0</v>
      </c>
      <c r="K120" s="290">
        <f t="shared" si="34"/>
        <v>0</v>
      </c>
      <c r="L120" s="290">
        <f t="shared" si="34"/>
        <v>1500</v>
      </c>
      <c r="M120" s="290">
        <f t="shared" si="34"/>
        <v>1500</v>
      </c>
      <c r="N120" s="290">
        <v>100</v>
      </c>
      <c r="O120" s="366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</row>
    <row r="121" spans="1:46" s="8" customFormat="1" ht="11.25" customHeight="1" hidden="1">
      <c r="A121" s="223"/>
      <c r="B121" s="130" t="s">
        <v>200</v>
      </c>
      <c r="C121" s="224"/>
      <c r="D121" s="175"/>
      <c r="E121" s="174"/>
      <c r="F121" s="175"/>
      <c r="G121" s="174"/>
      <c r="H121" s="288"/>
      <c r="I121" s="288"/>
      <c r="J121" s="288"/>
      <c r="K121" s="288"/>
      <c r="L121" s="288"/>
      <c r="M121" s="288"/>
      <c r="N121" s="288"/>
      <c r="O121" s="366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</row>
    <row r="122" spans="1:46" s="8" customFormat="1" ht="12.75" customHeight="1" hidden="1">
      <c r="A122" s="181" t="s">
        <v>198</v>
      </c>
      <c r="B122" s="133" t="s">
        <v>148</v>
      </c>
      <c r="C122" s="225">
        <v>971</v>
      </c>
      <c r="D122" s="175" t="s">
        <v>197</v>
      </c>
      <c r="E122" s="174" t="s">
        <v>389</v>
      </c>
      <c r="F122" s="175" t="s">
        <v>149</v>
      </c>
      <c r="G122" s="174"/>
      <c r="H122" s="288">
        <f aca="true" t="shared" si="35" ref="H122:M124">SUM(H123)</f>
        <v>1500</v>
      </c>
      <c r="I122" s="288">
        <f t="shared" si="35"/>
        <v>0</v>
      </c>
      <c r="J122" s="288">
        <f t="shared" si="35"/>
        <v>0</v>
      </c>
      <c r="K122" s="288">
        <f t="shared" si="35"/>
        <v>0</v>
      </c>
      <c r="L122" s="288">
        <f t="shared" si="35"/>
        <v>1500</v>
      </c>
      <c r="M122" s="288">
        <f t="shared" si="35"/>
        <v>1500</v>
      </c>
      <c r="N122" s="288"/>
      <c r="O122" s="366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</row>
    <row r="123" spans="1:46" s="8" customFormat="1" ht="12.75" customHeight="1" hidden="1">
      <c r="A123" s="183" t="s">
        <v>201</v>
      </c>
      <c r="B123" s="200" t="s">
        <v>150</v>
      </c>
      <c r="C123" s="199">
        <v>971</v>
      </c>
      <c r="D123" s="186" t="s">
        <v>197</v>
      </c>
      <c r="E123" s="174" t="s">
        <v>389</v>
      </c>
      <c r="F123" s="186" t="s">
        <v>149</v>
      </c>
      <c r="G123" s="185" t="s">
        <v>151</v>
      </c>
      <c r="H123" s="289">
        <f t="shared" si="35"/>
        <v>1500</v>
      </c>
      <c r="I123" s="289">
        <f t="shared" si="35"/>
        <v>0</v>
      </c>
      <c r="J123" s="289">
        <f t="shared" si="35"/>
        <v>0</v>
      </c>
      <c r="K123" s="289">
        <f t="shared" si="35"/>
        <v>0</v>
      </c>
      <c r="L123" s="289">
        <f t="shared" si="35"/>
        <v>1500</v>
      </c>
      <c r="M123" s="289">
        <f t="shared" si="35"/>
        <v>1500</v>
      </c>
      <c r="N123" s="289"/>
      <c r="O123" s="366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</row>
    <row r="124" spans="1:46" s="8" customFormat="1" ht="12.75" customHeight="1" hidden="1">
      <c r="A124" s="183" t="s">
        <v>202</v>
      </c>
      <c r="B124" s="226" t="s">
        <v>114</v>
      </c>
      <c r="C124" s="199">
        <v>971</v>
      </c>
      <c r="D124" s="186" t="s">
        <v>197</v>
      </c>
      <c r="E124" s="174" t="s">
        <v>389</v>
      </c>
      <c r="F124" s="186" t="s">
        <v>149</v>
      </c>
      <c r="G124" s="185" t="s">
        <v>163</v>
      </c>
      <c r="H124" s="289">
        <f t="shared" si="35"/>
        <v>1500</v>
      </c>
      <c r="I124" s="289">
        <f t="shared" si="35"/>
        <v>0</v>
      </c>
      <c r="J124" s="289">
        <f t="shared" si="35"/>
        <v>0</v>
      </c>
      <c r="K124" s="289">
        <f t="shared" si="35"/>
        <v>0</v>
      </c>
      <c r="L124" s="289">
        <f t="shared" si="35"/>
        <v>1500</v>
      </c>
      <c r="M124" s="289">
        <f t="shared" si="35"/>
        <v>1500</v>
      </c>
      <c r="N124" s="289"/>
      <c r="O124" s="366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</row>
    <row r="125" spans="1:46" s="8" customFormat="1" ht="12.75" customHeight="1">
      <c r="A125" s="164" t="s">
        <v>203</v>
      </c>
      <c r="B125" s="227" t="s">
        <v>119</v>
      </c>
      <c r="C125" s="228">
        <v>971</v>
      </c>
      <c r="D125" s="204" t="s">
        <v>197</v>
      </c>
      <c r="E125" s="193" t="s">
        <v>389</v>
      </c>
      <c r="F125" s="204" t="s">
        <v>149</v>
      </c>
      <c r="G125" s="211" t="s">
        <v>168</v>
      </c>
      <c r="H125" s="291">
        <v>1500</v>
      </c>
      <c r="I125" s="291"/>
      <c r="J125" s="291"/>
      <c r="K125" s="291"/>
      <c r="L125" s="291">
        <f>SUM(H125:K125)</f>
        <v>1500</v>
      </c>
      <c r="M125" s="291">
        <v>1500</v>
      </c>
      <c r="N125" s="293">
        <v>100</v>
      </c>
      <c r="O125" s="336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</row>
    <row r="126" spans="1:46" s="8" customFormat="1" ht="12.75" customHeight="1" hidden="1">
      <c r="A126" s="229"/>
      <c r="B126" s="172"/>
      <c r="C126" s="230"/>
      <c r="D126" s="216"/>
      <c r="E126" s="126"/>
      <c r="F126" s="216"/>
      <c r="G126" s="126"/>
      <c r="H126" s="294"/>
      <c r="I126" s="294"/>
      <c r="J126" s="294"/>
      <c r="K126" s="294"/>
      <c r="L126" s="294"/>
      <c r="M126" s="294"/>
      <c r="N126" s="294"/>
      <c r="O126" s="336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</row>
    <row r="127" spans="1:46" s="8" customFormat="1" ht="12.75" customHeight="1">
      <c r="A127" s="183" t="s">
        <v>204</v>
      </c>
      <c r="B127" s="178" t="s">
        <v>205</v>
      </c>
      <c r="C127" s="213">
        <v>971</v>
      </c>
      <c r="D127" s="186" t="s">
        <v>206</v>
      </c>
      <c r="E127" s="190"/>
      <c r="F127" s="191"/>
      <c r="G127" s="190"/>
      <c r="H127" s="289">
        <f aca="true" t="shared" si="36" ref="H127:M128">SUM(H128)</f>
        <v>300</v>
      </c>
      <c r="I127" s="289">
        <f t="shared" si="36"/>
        <v>0</v>
      </c>
      <c r="J127" s="289">
        <f t="shared" si="36"/>
        <v>0</v>
      </c>
      <c r="K127" s="289">
        <f t="shared" si="36"/>
        <v>0</v>
      </c>
      <c r="L127" s="289">
        <f t="shared" si="36"/>
        <v>300</v>
      </c>
      <c r="M127" s="289">
        <f t="shared" si="36"/>
        <v>0</v>
      </c>
      <c r="N127" s="289"/>
      <c r="O127" s="366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7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</row>
    <row r="128" spans="1:46" s="8" customFormat="1" ht="12.75" customHeight="1" hidden="1">
      <c r="A128" s="183" t="s">
        <v>207</v>
      </c>
      <c r="B128" s="184" t="s">
        <v>208</v>
      </c>
      <c r="C128" s="213">
        <v>971</v>
      </c>
      <c r="D128" s="186" t="s">
        <v>206</v>
      </c>
      <c r="E128" s="190" t="s">
        <v>390</v>
      </c>
      <c r="F128" s="191" t="s">
        <v>108</v>
      </c>
      <c r="G128" s="190" t="s">
        <v>108</v>
      </c>
      <c r="H128" s="289">
        <f t="shared" si="36"/>
        <v>300</v>
      </c>
      <c r="I128" s="289">
        <f t="shared" si="36"/>
        <v>0</v>
      </c>
      <c r="J128" s="289">
        <f t="shared" si="36"/>
        <v>0</v>
      </c>
      <c r="K128" s="289">
        <f t="shared" si="36"/>
        <v>0</v>
      </c>
      <c r="L128" s="289">
        <f t="shared" si="36"/>
        <v>300</v>
      </c>
      <c r="M128" s="289">
        <f t="shared" si="36"/>
        <v>0</v>
      </c>
      <c r="N128" s="289"/>
      <c r="O128" s="366"/>
      <c r="P128" s="367"/>
      <c r="Q128" s="367"/>
      <c r="R128" s="367"/>
      <c r="S128" s="367"/>
      <c r="T128" s="367"/>
      <c r="U128" s="367"/>
      <c r="V128" s="367"/>
      <c r="W128" s="367"/>
      <c r="X128" s="367"/>
      <c r="Y128" s="367"/>
      <c r="Z128" s="367"/>
      <c r="AA128" s="367"/>
      <c r="AB128" s="367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</row>
    <row r="129" spans="1:46" s="8" customFormat="1" ht="12.75" customHeight="1">
      <c r="A129" s="215" t="s">
        <v>209</v>
      </c>
      <c r="B129" s="227" t="s">
        <v>120</v>
      </c>
      <c r="C129" s="228">
        <v>971</v>
      </c>
      <c r="D129" s="204" t="s">
        <v>206</v>
      </c>
      <c r="E129" s="211" t="s">
        <v>390</v>
      </c>
      <c r="F129" s="204" t="s">
        <v>210</v>
      </c>
      <c r="G129" s="211" t="s">
        <v>169</v>
      </c>
      <c r="H129" s="291">
        <v>300</v>
      </c>
      <c r="I129" s="291"/>
      <c r="J129" s="291"/>
      <c r="K129" s="291"/>
      <c r="L129" s="291">
        <f>SUM(H129:K129)</f>
        <v>300</v>
      </c>
      <c r="M129" s="291"/>
      <c r="N129" s="293">
        <v>0</v>
      </c>
      <c r="O129" s="336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</row>
    <row r="130" spans="1:46" s="8" customFormat="1" ht="12.75" customHeight="1" hidden="1">
      <c r="A130" s="164"/>
      <c r="B130" s="227"/>
      <c r="C130" s="231"/>
      <c r="D130" s="204"/>
      <c r="E130" s="211"/>
      <c r="F130" s="204"/>
      <c r="G130" s="211"/>
      <c r="H130" s="293"/>
      <c r="I130" s="293"/>
      <c r="J130" s="293"/>
      <c r="K130" s="293"/>
      <c r="L130" s="293"/>
      <c r="M130" s="293"/>
      <c r="N130" s="293"/>
      <c r="O130" s="336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</row>
    <row r="131" spans="1:46" s="8" customFormat="1" ht="12.75" customHeight="1">
      <c r="A131" s="181" t="s">
        <v>211</v>
      </c>
      <c r="B131" s="165" t="s">
        <v>212</v>
      </c>
      <c r="C131" s="225">
        <v>971</v>
      </c>
      <c r="D131" s="175" t="s">
        <v>213</v>
      </c>
      <c r="E131" s="124"/>
      <c r="F131" s="197"/>
      <c r="G131" s="124"/>
      <c r="H131" s="289">
        <f aca="true" t="shared" si="37" ref="H131:M131">SUM(H132)</f>
        <v>1700</v>
      </c>
      <c r="I131" s="289">
        <f t="shared" si="37"/>
        <v>0</v>
      </c>
      <c r="J131" s="289">
        <f t="shared" si="37"/>
        <v>0</v>
      </c>
      <c r="K131" s="289">
        <f t="shared" si="37"/>
        <v>0</v>
      </c>
      <c r="L131" s="289">
        <f t="shared" si="37"/>
        <v>1700</v>
      </c>
      <c r="M131" s="289">
        <f t="shared" si="37"/>
        <v>496</v>
      </c>
      <c r="N131" s="290">
        <v>29</v>
      </c>
      <c r="O131" s="366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7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</row>
    <row r="132" spans="1:46" s="8" customFormat="1" ht="12.75" customHeight="1">
      <c r="A132" s="217" t="s">
        <v>214</v>
      </c>
      <c r="B132" s="218" t="s">
        <v>215</v>
      </c>
      <c r="C132" s="222">
        <v>971</v>
      </c>
      <c r="D132" s="191" t="s">
        <v>213</v>
      </c>
      <c r="E132" s="190" t="s">
        <v>391</v>
      </c>
      <c r="F132" s="191"/>
      <c r="G132" s="190"/>
      <c r="H132" s="290">
        <f aca="true" t="shared" si="38" ref="H132:M132">SUM(H136)</f>
        <v>1700</v>
      </c>
      <c r="I132" s="290">
        <f t="shared" si="38"/>
        <v>0</v>
      </c>
      <c r="J132" s="290">
        <f t="shared" si="38"/>
        <v>0</v>
      </c>
      <c r="K132" s="290">
        <f t="shared" si="38"/>
        <v>0</v>
      </c>
      <c r="L132" s="290">
        <f t="shared" si="38"/>
        <v>1700</v>
      </c>
      <c r="M132" s="290">
        <f t="shared" si="38"/>
        <v>496</v>
      </c>
      <c r="N132" s="290">
        <v>29</v>
      </c>
      <c r="O132" s="366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</row>
    <row r="133" spans="1:46" s="8" customFormat="1" ht="10.5" customHeight="1">
      <c r="A133" s="232"/>
      <c r="B133" s="233" t="s">
        <v>392</v>
      </c>
      <c r="C133" s="68"/>
      <c r="D133" s="197"/>
      <c r="E133" s="124"/>
      <c r="F133" s="197"/>
      <c r="G133" s="124"/>
      <c r="H133" s="300"/>
      <c r="I133" s="300"/>
      <c r="J133" s="300"/>
      <c r="K133" s="300"/>
      <c r="L133" s="294"/>
      <c r="M133" s="300"/>
      <c r="N133" s="294"/>
      <c r="O133" s="336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</row>
    <row r="134" spans="1:46" s="8" customFormat="1" ht="10.5" customHeight="1">
      <c r="A134" s="232"/>
      <c r="B134" s="233" t="s">
        <v>393</v>
      </c>
      <c r="C134" s="72"/>
      <c r="D134" s="216"/>
      <c r="E134" s="126"/>
      <c r="F134" s="216"/>
      <c r="G134" s="126"/>
      <c r="H134" s="300"/>
      <c r="I134" s="300"/>
      <c r="J134" s="300"/>
      <c r="K134" s="300"/>
      <c r="L134" s="294"/>
      <c r="M134" s="300"/>
      <c r="N134" s="294"/>
      <c r="O134" s="336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</row>
    <row r="135" spans="1:46" s="8" customFormat="1" ht="10.5" customHeight="1">
      <c r="A135" s="220"/>
      <c r="B135" s="130" t="s">
        <v>394</v>
      </c>
      <c r="C135" s="234"/>
      <c r="D135" s="194"/>
      <c r="E135" s="193"/>
      <c r="F135" s="194"/>
      <c r="G135" s="193"/>
      <c r="H135" s="301"/>
      <c r="I135" s="301"/>
      <c r="J135" s="301"/>
      <c r="K135" s="301"/>
      <c r="L135" s="293"/>
      <c r="M135" s="301"/>
      <c r="N135" s="293"/>
      <c r="O135" s="336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</row>
    <row r="136" spans="1:46" s="8" customFormat="1" ht="12.75" customHeight="1" hidden="1">
      <c r="A136" s="183" t="s">
        <v>214</v>
      </c>
      <c r="B136" s="139" t="s">
        <v>148</v>
      </c>
      <c r="C136" s="213">
        <v>971</v>
      </c>
      <c r="D136" s="186" t="s">
        <v>213</v>
      </c>
      <c r="E136" s="190" t="s">
        <v>391</v>
      </c>
      <c r="F136" s="186" t="s">
        <v>149</v>
      </c>
      <c r="G136" s="185"/>
      <c r="H136" s="289">
        <f aca="true" t="shared" si="39" ref="H136:M138">SUM(H137)</f>
        <v>1700</v>
      </c>
      <c r="I136" s="289">
        <f t="shared" si="39"/>
        <v>0</v>
      </c>
      <c r="J136" s="289">
        <f t="shared" si="39"/>
        <v>0</v>
      </c>
      <c r="K136" s="289">
        <f t="shared" si="39"/>
        <v>0</v>
      </c>
      <c r="L136" s="289">
        <f t="shared" si="39"/>
        <v>1700</v>
      </c>
      <c r="M136" s="289">
        <f t="shared" si="39"/>
        <v>496</v>
      </c>
      <c r="N136" s="288"/>
      <c r="O136" s="366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</row>
    <row r="137" spans="1:46" s="8" customFormat="1" ht="12.75" customHeight="1" hidden="1">
      <c r="A137" s="183" t="s">
        <v>216</v>
      </c>
      <c r="B137" s="200" t="s">
        <v>150</v>
      </c>
      <c r="C137" s="213">
        <v>971</v>
      </c>
      <c r="D137" s="186" t="s">
        <v>213</v>
      </c>
      <c r="E137" s="190" t="s">
        <v>391</v>
      </c>
      <c r="F137" s="186" t="s">
        <v>149</v>
      </c>
      <c r="G137" s="185" t="s">
        <v>151</v>
      </c>
      <c r="H137" s="289">
        <f t="shared" si="39"/>
        <v>1700</v>
      </c>
      <c r="I137" s="289">
        <f t="shared" si="39"/>
        <v>0</v>
      </c>
      <c r="J137" s="289">
        <f t="shared" si="39"/>
        <v>0</v>
      </c>
      <c r="K137" s="289">
        <f t="shared" si="39"/>
        <v>0</v>
      </c>
      <c r="L137" s="289">
        <f t="shared" si="39"/>
        <v>1700</v>
      </c>
      <c r="M137" s="289">
        <f t="shared" si="39"/>
        <v>496</v>
      </c>
      <c r="N137" s="289"/>
      <c r="O137" s="366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7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</row>
    <row r="138" spans="1:46" s="8" customFormat="1" ht="12.75" customHeight="1" hidden="1">
      <c r="A138" s="183" t="s">
        <v>216</v>
      </c>
      <c r="B138" s="235" t="s">
        <v>217</v>
      </c>
      <c r="C138" s="213">
        <v>971</v>
      </c>
      <c r="D138" s="191" t="s">
        <v>213</v>
      </c>
      <c r="E138" s="190" t="s">
        <v>391</v>
      </c>
      <c r="F138" s="191" t="s">
        <v>149</v>
      </c>
      <c r="G138" s="190" t="s">
        <v>218</v>
      </c>
      <c r="H138" s="289">
        <f t="shared" si="39"/>
        <v>1700</v>
      </c>
      <c r="I138" s="289">
        <f t="shared" si="39"/>
        <v>0</v>
      </c>
      <c r="J138" s="289">
        <f t="shared" si="39"/>
        <v>0</v>
      </c>
      <c r="K138" s="289">
        <f t="shared" si="39"/>
        <v>0</v>
      </c>
      <c r="L138" s="289">
        <f t="shared" si="39"/>
        <v>1700</v>
      </c>
      <c r="M138" s="289">
        <f t="shared" si="39"/>
        <v>496</v>
      </c>
      <c r="N138" s="289"/>
      <c r="O138" s="366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</row>
    <row r="139" spans="1:46" s="8" customFormat="1" ht="12" customHeight="1" hidden="1">
      <c r="A139" s="217" t="s">
        <v>216</v>
      </c>
      <c r="B139" s="235" t="s">
        <v>219</v>
      </c>
      <c r="C139" s="222">
        <v>971</v>
      </c>
      <c r="D139" s="191" t="s">
        <v>213</v>
      </c>
      <c r="E139" s="190" t="s">
        <v>391</v>
      </c>
      <c r="F139" s="191" t="s">
        <v>149</v>
      </c>
      <c r="G139" s="190" t="s">
        <v>220</v>
      </c>
      <c r="H139" s="290">
        <f aca="true" t="shared" si="40" ref="H139:M139">SUM(H141)</f>
        <v>1700</v>
      </c>
      <c r="I139" s="290">
        <f t="shared" si="40"/>
        <v>0</v>
      </c>
      <c r="J139" s="290">
        <f t="shared" si="40"/>
        <v>0</v>
      </c>
      <c r="K139" s="290">
        <f t="shared" si="40"/>
        <v>0</v>
      </c>
      <c r="L139" s="290">
        <f t="shared" si="40"/>
        <v>1700</v>
      </c>
      <c r="M139" s="290">
        <f t="shared" si="40"/>
        <v>496</v>
      </c>
      <c r="N139" s="290"/>
      <c r="O139" s="366"/>
      <c r="P139" s="367"/>
      <c r="Q139" s="367"/>
      <c r="R139" s="367"/>
      <c r="S139" s="367"/>
      <c r="T139" s="367"/>
      <c r="U139" s="367"/>
      <c r="V139" s="367"/>
      <c r="W139" s="367"/>
      <c r="X139" s="367"/>
      <c r="Y139" s="367"/>
      <c r="Z139" s="367"/>
      <c r="AA139" s="367"/>
      <c r="AB139" s="367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</row>
    <row r="140" spans="1:46" s="8" customFormat="1" ht="9.75" customHeight="1" hidden="1">
      <c r="A140" s="232"/>
      <c r="B140" s="236" t="s">
        <v>221</v>
      </c>
      <c r="C140" s="68"/>
      <c r="D140" s="197"/>
      <c r="E140" s="124"/>
      <c r="F140" s="197"/>
      <c r="G140" s="124"/>
      <c r="H140" s="296"/>
      <c r="I140" s="296"/>
      <c r="J140" s="296"/>
      <c r="K140" s="296"/>
      <c r="L140" s="296"/>
      <c r="M140" s="296"/>
      <c r="N140" s="296"/>
      <c r="O140" s="366"/>
      <c r="P140" s="367"/>
      <c r="Q140" s="367"/>
      <c r="R140" s="367"/>
      <c r="S140" s="367"/>
      <c r="T140" s="367"/>
      <c r="U140" s="367"/>
      <c r="V140" s="367"/>
      <c r="W140" s="367"/>
      <c r="X140" s="367"/>
      <c r="Y140" s="367"/>
      <c r="Z140" s="367"/>
      <c r="AA140" s="367"/>
      <c r="AB140" s="367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</row>
    <row r="141" spans="1:46" s="8" customFormat="1" ht="12.75" customHeight="1">
      <c r="A141" s="247" t="s">
        <v>222</v>
      </c>
      <c r="B141" s="134" t="s">
        <v>395</v>
      </c>
      <c r="C141" s="316">
        <v>971</v>
      </c>
      <c r="D141" s="204" t="s">
        <v>213</v>
      </c>
      <c r="E141" s="211" t="s">
        <v>391</v>
      </c>
      <c r="F141" s="204" t="s">
        <v>149</v>
      </c>
      <c r="G141" s="211" t="s">
        <v>220</v>
      </c>
      <c r="H141" s="291">
        <v>1700</v>
      </c>
      <c r="I141" s="291"/>
      <c r="J141" s="291"/>
      <c r="K141" s="291"/>
      <c r="L141" s="291">
        <f>SUM(H141:K141)</f>
        <v>1700</v>
      </c>
      <c r="M141" s="291">
        <v>496</v>
      </c>
      <c r="N141" s="293">
        <v>29</v>
      </c>
      <c r="O141" s="336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</row>
    <row r="142" spans="1:46" s="8" customFormat="1" ht="12.75" customHeight="1" hidden="1">
      <c r="A142" s="177"/>
      <c r="B142" s="178"/>
      <c r="C142" s="129"/>
      <c r="D142" s="186"/>
      <c r="E142" s="185"/>
      <c r="F142" s="186"/>
      <c r="G142" s="187"/>
      <c r="H142" s="289"/>
      <c r="I142" s="289"/>
      <c r="J142" s="289"/>
      <c r="K142" s="289"/>
      <c r="L142" s="289"/>
      <c r="M142" s="289"/>
      <c r="N142" s="289"/>
      <c r="O142" s="366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  <c r="AA142" s="367"/>
      <c r="AB142" s="367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</row>
    <row r="143" spans="1:46" s="8" customFormat="1" ht="12.75" customHeight="1">
      <c r="A143" s="136" t="s">
        <v>223</v>
      </c>
      <c r="B143" s="166" t="s">
        <v>224</v>
      </c>
      <c r="C143" s="196">
        <v>971</v>
      </c>
      <c r="D143" s="124" t="s">
        <v>121</v>
      </c>
      <c r="E143" s="198"/>
      <c r="F143" s="197"/>
      <c r="G143" s="124"/>
      <c r="H143" s="296">
        <f aca="true" t="shared" si="41" ref="H143:M143">SUM(H145)</f>
        <v>750</v>
      </c>
      <c r="I143" s="296">
        <f t="shared" si="41"/>
        <v>0</v>
      </c>
      <c r="J143" s="296">
        <f t="shared" si="41"/>
        <v>0</v>
      </c>
      <c r="K143" s="296">
        <f t="shared" si="41"/>
        <v>0</v>
      </c>
      <c r="L143" s="296">
        <f t="shared" si="41"/>
        <v>750</v>
      </c>
      <c r="M143" s="296">
        <f t="shared" si="41"/>
        <v>50</v>
      </c>
      <c r="N143" s="296">
        <v>7</v>
      </c>
      <c r="O143" s="366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</row>
    <row r="144" spans="1:46" s="8" customFormat="1" ht="12.75" customHeight="1">
      <c r="A144" s="181"/>
      <c r="B144" s="182" t="s">
        <v>225</v>
      </c>
      <c r="C144" s="201"/>
      <c r="D144" s="174"/>
      <c r="E144" s="176"/>
      <c r="F144" s="175"/>
      <c r="G144" s="174"/>
      <c r="H144" s="288"/>
      <c r="I144" s="288"/>
      <c r="J144" s="288"/>
      <c r="K144" s="288"/>
      <c r="L144" s="288"/>
      <c r="M144" s="288"/>
      <c r="N144" s="288"/>
      <c r="O144" s="366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  <c r="AA144" s="367"/>
      <c r="AB144" s="367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</row>
    <row r="145" spans="1:46" s="8" customFormat="1" ht="12.75" customHeight="1" hidden="1">
      <c r="A145" s="217" t="s">
        <v>226</v>
      </c>
      <c r="B145" s="218" t="s">
        <v>396</v>
      </c>
      <c r="C145" s="222">
        <v>971</v>
      </c>
      <c r="D145" s="191" t="s">
        <v>122</v>
      </c>
      <c r="E145" s="190"/>
      <c r="F145" s="191"/>
      <c r="G145" s="190"/>
      <c r="H145" s="290">
        <f aca="true" t="shared" si="42" ref="H145:M145">SUM(H147,H155)</f>
        <v>750</v>
      </c>
      <c r="I145" s="290">
        <f t="shared" si="42"/>
        <v>0</v>
      </c>
      <c r="J145" s="290">
        <f t="shared" si="42"/>
        <v>0</v>
      </c>
      <c r="K145" s="290">
        <f t="shared" si="42"/>
        <v>0</v>
      </c>
      <c r="L145" s="290">
        <f t="shared" si="42"/>
        <v>750</v>
      </c>
      <c r="M145" s="290">
        <f t="shared" si="42"/>
        <v>50</v>
      </c>
      <c r="N145" s="290">
        <v>7</v>
      </c>
      <c r="O145" s="366"/>
      <c r="P145" s="367"/>
      <c r="Q145" s="367"/>
      <c r="R145" s="367"/>
      <c r="S145" s="367"/>
      <c r="T145" s="367"/>
      <c r="U145" s="367"/>
      <c r="V145" s="367"/>
      <c r="W145" s="367"/>
      <c r="X145" s="367"/>
      <c r="Y145" s="367"/>
      <c r="Z145" s="367"/>
      <c r="AA145" s="367"/>
      <c r="AB145" s="367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</row>
    <row r="146" spans="1:46" s="8" customFormat="1" ht="10.5" customHeight="1" hidden="1">
      <c r="A146" s="220"/>
      <c r="B146" s="130" t="s">
        <v>397</v>
      </c>
      <c r="C146" s="234"/>
      <c r="D146" s="194"/>
      <c r="E146" s="193"/>
      <c r="F146" s="194"/>
      <c r="G146" s="193"/>
      <c r="H146" s="288"/>
      <c r="I146" s="288"/>
      <c r="J146" s="288"/>
      <c r="K146" s="288"/>
      <c r="L146" s="288"/>
      <c r="M146" s="288"/>
      <c r="N146" s="288"/>
      <c r="O146" s="366"/>
      <c r="P146" s="367"/>
      <c r="Q146" s="367"/>
      <c r="R146" s="367"/>
      <c r="S146" s="367"/>
      <c r="T146" s="367"/>
      <c r="U146" s="367"/>
      <c r="V146" s="367"/>
      <c r="W146" s="367"/>
      <c r="X146" s="367"/>
      <c r="Y146" s="367"/>
      <c r="Z146" s="367"/>
      <c r="AA146" s="367"/>
      <c r="AB146" s="367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</row>
    <row r="147" spans="1:46" ht="11.25" customHeight="1">
      <c r="A147" s="232" t="s">
        <v>227</v>
      </c>
      <c r="B147" s="233" t="s">
        <v>398</v>
      </c>
      <c r="C147" s="68">
        <v>971</v>
      </c>
      <c r="D147" s="197" t="s">
        <v>122</v>
      </c>
      <c r="E147" s="124" t="s">
        <v>399</v>
      </c>
      <c r="F147" s="197"/>
      <c r="G147" s="124"/>
      <c r="H147" s="296">
        <f aca="true" t="shared" si="43" ref="H147:M147">SUM(H149)</f>
        <v>250</v>
      </c>
      <c r="I147" s="296">
        <f t="shared" si="43"/>
        <v>0</v>
      </c>
      <c r="J147" s="296">
        <f t="shared" si="43"/>
        <v>0</v>
      </c>
      <c r="K147" s="296">
        <f t="shared" si="43"/>
        <v>0</v>
      </c>
      <c r="L147" s="296">
        <f t="shared" si="43"/>
        <v>250</v>
      </c>
      <c r="M147" s="296">
        <f t="shared" si="43"/>
        <v>50</v>
      </c>
      <c r="N147" s="296">
        <v>7</v>
      </c>
      <c r="O147" s="366"/>
      <c r="P147" s="367"/>
      <c r="Q147" s="367"/>
      <c r="R147" s="367"/>
      <c r="S147" s="367"/>
      <c r="T147" s="367"/>
      <c r="U147" s="367"/>
      <c r="V147" s="367"/>
      <c r="W147" s="367"/>
      <c r="X147" s="367"/>
      <c r="Y147" s="367"/>
      <c r="Z147" s="367"/>
      <c r="AA147" s="367"/>
      <c r="AB147" s="36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</row>
    <row r="148" spans="1:46" ht="11.25" customHeight="1">
      <c r="A148" s="232"/>
      <c r="B148" s="233" t="s">
        <v>400</v>
      </c>
      <c r="C148" s="68"/>
      <c r="D148" s="197"/>
      <c r="E148" s="124"/>
      <c r="F148" s="197"/>
      <c r="G148" s="124"/>
      <c r="H148" s="288"/>
      <c r="I148" s="288"/>
      <c r="J148" s="288"/>
      <c r="K148" s="288"/>
      <c r="L148" s="288"/>
      <c r="M148" s="288"/>
      <c r="N148" s="288"/>
      <c r="O148" s="366"/>
      <c r="P148" s="367"/>
      <c r="Q148" s="367"/>
      <c r="R148" s="367"/>
      <c r="S148" s="367"/>
      <c r="T148" s="367"/>
      <c r="U148" s="367"/>
      <c r="V148" s="367"/>
      <c r="W148" s="367"/>
      <c r="X148" s="367"/>
      <c r="Y148" s="367"/>
      <c r="Z148" s="367"/>
      <c r="AA148" s="367"/>
      <c r="AB148" s="36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</row>
    <row r="149" spans="1:46" ht="12.75" customHeight="1" hidden="1">
      <c r="A149" s="238" t="s">
        <v>227</v>
      </c>
      <c r="B149" s="139" t="s">
        <v>148</v>
      </c>
      <c r="C149" s="239">
        <v>971</v>
      </c>
      <c r="D149" s="186" t="s">
        <v>122</v>
      </c>
      <c r="E149" s="185" t="s">
        <v>399</v>
      </c>
      <c r="F149" s="186" t="s">
        <v>149</v>
      </c>
      <c r="G149" s="185"/>
      <c r="H149" s="289">
        <f aca="true" t="shared" si="44" ref="H149:K152">SUM(H150)</f>
        <v>250</v>
      </c>
      <c r="I149" s="289">
        <f t="shared" si="44"/>
        <v>0</v>
      </c>
      <c r="J149" s="289">
        <f t="shared" si="44"/>
        <v>0</v>
      </c>
      <c r="K149" s="289">
        <f t="shared" si="44"/>
        <v>0</v>
      </c>
      <c r="L149" s="289">
        <f aca="true" t="shared" si="45" ref="L149:M152">SUM(L150)</f>
        <v>250</v>
      </c>
      <c r="M149" s="289">
        <f t="shared" si="45"/>
        <v>50</v>
      </c>
      <c r="N149" s="289"/>
      <c r="O149" s="366"/>
      <c r="P149" s="367"/>
      <c r="Q149" s="367"/>
      <c r="R149" s="367"/>
      <c r="S149" s="367"/>
      <c r="T149" s="367"/>
      <c r="U149" s="367"/>
      <c r="V149" s="367"/>
      <c r="W149" s="367"/>
      <c r="X149" s="367"/>
      <c r="Y149" s="367"/>
      <c r="Z149" s="367"/>
      <c r="AA149" s="367"/>
      <c r="AB149" s="36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</row>
    <row r="150" spans="1:46" ht="12.75" customHeight="1" hidden="1">
      <c r="A150" s="136" t="s">
        <v>228</v>
      </c>
      <c r="B150" s="200" t="s">
        <v>150</v>
      </c>
      <c r="C150" s="240">
        <v>971</v>
      </c>
      <c r="D150" s="175" t="s">
        <v>122</v>
      </c>
      <c r="E150" s="190" t="s">
        <v>399</v>
      </c>
      <c r="F150" s="186" t="s">
        <v>149</v>
      </c>
      <c r="G150" s="174" t="s">
        <v>151</v>
      </c>
      <c r="H150" s="289">
        <f t="shared" si="44"/>
        <v>250</v>
      </c>
      <c r="I150" s="289">
        <f t="shared" si="44"/>
        <v>0</v>
      </c>
      <c r="J150" s="289">
        <f t="shared" si="44"/>
        <v>0</v>
      </c>
      <c r="K150" s="289">
        <f t="shared" si="44"/>
        <v>0</v>
      </c>
      <c r="L150" s="289">
        <f t="shared" si="45"/>
        <v>250</v>
      </c>
      <c r="M150" s="289">
        <f t="shared" si="45"/>
        <v>50</v>
      </c>
      <c r="N150" s="289"/>
      <c r="O150" s="366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</row>
    <row r="151" spans="1:46" ht="12.75" customHeight="1" hidden="1">
      <c r="A151" s="183" t="s">
        <v>228</v>
      </c>
      <c r="B151" s="241" t="s">
        <v>114</v>
      </c>
      <c r="C151" s="189">
        <v>971</v>
      </c>
      <c r="D151" s="190" t="s">
        <v>122</v>
      </c>
      <c r="E151" s="186" t="s">
        <v>399</v>
      </c>
      <c r="F151" s="186" t="s">
        <v>149</v>
      </c>
      <c r="G151" s="163" t="s">
        <v>163</v>
      </c>
      <c r="H151" s="289">
        <f t="shared" si="44"/>
        <v>250</v>
      </c>
      <c r="I151" s="289">
        <f t="shared" si="44"/>
        <v>0</v>
      </c>
      <c r="J151" s="289">
        <f t="shared" si="44"/>
        <v>0</v>
      </c>
      <c r="K151" s="289">
        <f t="shared" si="44"/>
        <v>0</v>
      </c>
      <c r="L151" s="289">
        <f t="shared" si="45"/>
        <v>250</v>
      </c>
      <c r="M151" s="289">
        <f t="shared" si="45"/>
        <v>50</v>
      </c>
      <c r="N151" s="289"/>
      <c r="O151" s="366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</row>
    <row r="152" spans="1:46" ht="12.75" customHeight="1" hidden="1">
      <c r="A152" s="183" t="s">
        <v>229</v>
      </c>
      <c r="B152" s="135" t="s">
        <v>119</v>
      </c>
      <c r="C152" s="222">
        <v>971</v>
      </c>
      <c r="D152" s="191" t="s">
        <v>122</v>
      </c>
      <c r="E152" s="174" t="s">
        <v>399</v>
      </c>
      <c r="F152" s="186" t="s">
        <v>149</v>
      </c>
      <c r="G152" s="190" t="s">
        <v>168</v>
      </c>
      <c r="H152" s="289">
        <f t="shared" si="44"/>
        <v>250</v>
      </c>
      <c r="I152" s="289">
        <f t="shared" si="44"/>
        <v>0</v>
      </c>
      <c r="J152" s="289">
        <f t="shared" si="44"/>
        <v>0</v>
      </c>
      <c r="K152" s="289">
        <f t="shared" si="44"/>
        <v>0</v>
      </c>
      <c r="L152" s="289">
        <f t="shared" si="45"/>
        <v>250</v>
      </c>
      <c r="M152" s="289">
        <f t="shared" si="45"/>
        <v>50</v>
      </c>
      <c r="N152" s="289"/>
      <c r="O152" s="366"/>
      <c r="P152" s="367"/>
      <c r="Q152" s="367"/>
      <c r="R152" s="367"/>
      <c r="S152" s="367"/>
      <c r="T152" s="367"/>
      <c r="U152" s="367"/>
      <c r="V152" s="367"/>
      <c r="W152" s="367"/>
      <c r="X152" s="367"/>
      <c r="Y152" s="367"/>
      <c r="Z152" s="367"/>
      <c r="AA152" s="367"/>
      <c r="AB152" s="36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</row>
    <row r="153" spans="1:46" ht="12.75" customHeight="1">
      <c r="A153" s="237" t="s">
        <v>401</v>
      </c>
      <c r="B153" s="242" t="s">
        <v>230</v>
      </c>
      <c r="C153" s="243">
        <v>971</v>
      </c>
      <c r="D153" s="207" t="s">
        <v>122</v>
      </c>
      <c r="E153" s="205" t="s">
        <v>399</v>
      </c>
      <c r="F153" s="207" t="s">
        <v>149</v>
      </c>
      <c r="G153" s="207" t="s">
        <v>168</v>
      </c>
      <c r="H153" s="306">
        <v>250</v>
      </c>
      <c r="I153" s="306"/>
      <c r="J153" s="306"/>
      <c r="K153" s="306"/>
      <c r="L153" s="292">
        <f>SUM(H153:K153)</f>
        <v>250</v>
      </c>
      <c r="M153" s="306">
        <v>50</v>
      </c>
      <c r="N153" s="292">
        <v>7</v>
      </c>
      <c r="O153" s="336"/>
      <c r="P153" s="337"/>
      <c r="Q153" s="367"/>
      <c r="R153" s="367"/>
      <c r="S153" s="367"/>
      <c r="T153" s="367"/>
      <c r="U153" s="367"/>
      <c r="V153" s="367"/>
      <c r="W153" s="367"/>
      <c r="X153" s="367"/>
      <c r="Y153" s="367"/>
      <c r="Z153" s="367"/>
      <c r="AA153" s="367"/>
      <c r="AB153" s="36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</row>
    <row r="154" spans="1:46" ht="10.5" customHeight="1">
      <c r="A154" s="220"/>
      <c r="B154" s="244" t="s">
        <v>231</v>
      </c>
      <c r="C154" s="234"/>
      <c r="D154" s="194"/>
      <c r="E154" s="193"/>
      <c r="F154" s="194"/>
      <c r="G154" s="194"/>
      <c r="H154" s="287"/>
      <c r="I154" s="286"/>
      <c r="J154" s="286"/>
      <c r="K154" s="286"/>
      <c r="L154" s="286"/>
      <c r="M154" s="286"/>
      <c r="N154" s="286"/>
      <c r="O154" s="367"/>
      <c r="P154" s="367"/>
      <c r="Q154" s="367"/>
      <c r="R154" s="367"/>
      <c r="S154" s="367"/>
      <c r="T154" s="367"/>
      <c r="U154" s="367"/>
      <c r="V154" s="367"/>
      <c r="W154" s="367"/>
      <c r="X154" s="367"/>
      <c r="Y154" s="367"/>
      <c r="Z154" s="367"/>
      <c r="AA154" s="367"/>
      <c r="AB154" s="36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</row>
    <row r="155" spans="1:46" ht="12" customHeight="1">
      <c r="A155" s="217" t="s">
        <v>402</v>
      </c>
      <c r="B155" s="218" t="s">
        <v>403</v>
      </c>
      <c r="C155" s="222">
        <v>971</v>
      </c>
      <c r="D155" s="191" t="s">
        <v>122</v>
      </c>
      <c r="E155" s="190" t="s">
        <v>404</v>
      </c>
      <c r="F155" s="191"/>
      <c r="G155" s="124"/>
      <c r="H155" s="290">
        <f aca="true" t="shared" si="46" ref="H155:M155">SUM(H158)</f>
        <v>500</v>
      </c>
      <c r="I155" s="290">
        <f t="shared" si="46"/>
        <v>0</v>
      </c>
      <c r="J155" s="290">
        <f t="shared" si="46"/>
        <v>0</v>
      </c>
      <c r="K155" s="290">
        <f t="shared" si="46"/>
        <v>0</v>
      </c>
      <c r="L155" s="290">
        <f t="shared" si="46"/>
        <v>500</v>
      </c>
      <c r="M155" s="290">
        <f t="shared" si="46"/>
        <v>0</v>
      </c>
      <c r="N155" s="290">
        <v>0</v>
      </c>
      <c r="O155" s="366"/>
      <c r="P155" s="367"/>
      <c r="Q155" s="367"/>
      <c r="R155" s="367"/>
      <c r="S155" s="367"/>
      <c r="T155" s="367"/>
      <c r="U155" s="367"/>
      <c r="V155" s="367"/>
      <c r="W155" s="367"/>
      <c r="X155" s="367"/>
      <c r="Y155" s="367"/>
      <c r="Z155" s="367"/>
      <c r="AA155" s="367"/>
      <c r="AB155" s="36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</row>
    <row r="156" spans="1:46" ht="10.5" customHeight="1">
      <c r="A156" s="232"/>
      <c r="B156" s="233" t="s">
        <v>405</v>
      </c>
      <c r="C156" s="68"/>
      <c r="D156" s="197"/>
      <c r="E156" s="124"/>
      <c r="F156" s="197"/>
      <c r="G156" s="124"/>
      <c r="H156" s="296"/>
      <c r="I156" s="296"/>
      <c r="J156" s="296"/>
      <c r="K156" s="296"/>
      <c r="L156" s="296"/>
      <c r="M156" s="296"/>
      <c r="N156" s="296"/>
      <c r="O156" s="366"/>
      <c r="P156" s="367"/>
      <c r="Q156" s="367"/>
      <c r="R156" s="367"/>
      <c r="S156" s="367"/>
      <c r="T156" s="367"/>
      <c r="U156" s="367"/>
      <c r="V156" s="367"/>
      <c r="W156" s="367"/>
      <c r="X156" s="367"/>
      <c r="Y156" s="367"/>
      <c r="Z156" s="367"/>
      <c r="AA156" s="367"/>
      <c r="AB156" s="36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</row>
    <row r="157" spans="1:46" ht="10.5" customHeight="1">
      <c r="A157" s="220"/>
      <c r="B157" s="233" t="s">
        <v>406</v>
      </c>
      <c r="C157" s="234"/>
      <c r="D157" s="194"/>
      <c r="E157" s="193"/>
      <c r="F157" s="194"/>
      <c r="G157" s="193"/>
      <c r="H157" s="288"/>
      <c r="I157" s="288"/>
      <c r="J157" s="288"/>
      <c r="K157" s="288"/>
      <c r="L157" s="288"/>
      <c r="M157" s="288"/>
      <c r="N157" s="288"/>
      <c r="O157" s="366"/>
      <c r="P157" s="367"/>
      <c r="Q157" s="367"/>
      <c r="R157" s="367"/>
      <c r="S157" s="367"/>
      <c r="T157" s="367"/>
      <c r="U157" s="367"/>
      <c r="V157" s="367"/>
      <c r="W157" s="367"/>
      <c r="X157" s="367"/>
      <c r="Y157" s="367"/>
      <c r="Z157" s="367"/>
      <c r="AA157" s="367"/>
      <c r="AB157" s="36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</row>
    <row r="158" spans="1:46" ht="12.75" customHeight="1" hidden="1">
      <c r="A158" s="238" t="s">
        <v>402</v>
      </c>
      <c r="B158" s="139" t="s">
        <v>148</v>
      </c>
      <c r="C158" s="239">
        <v>971</v>
      </c>
      <c r="D158" s="186" t="s">
        <v>122</v>
      </c>
      <c r="E158" s="185" t="s">
        <v>404</v>
      </c>
      <c r="F158" s="186" t="s">
        <v>149</v>
      </c>
      <c r="G158" s="185"/>
      <c r="H158" s="289">
        <f aca="true" t="shared" si="47" ref="H158:K161">SUM(H159)</f>
        <v>500</v>
      </c>
      <c r="I158" s="289">
        <f t="shared" si="47"/>
        <v>0</v>
      </c>
      <c r="J158" s="289">
        <f t="shared" si="47"/>
        <v>0</v>
      </c>
      <c r="K158" s="289">
        <f t="shared" si="47"/>
        <v>0</v>
      </c>
      <c r="L158" s="289">
        <f aca="true" t="shared" si="48" ref="L158:M161">SUM(L159)</f>
        <v>500</v>
      </c>
      <c r="M158" s="289">
        <f t="shared" si="48"/>
        <v>0</v>
      </c>
      <c r="N158" s="289"/>
      <c r="O158" s="366"/>
      <c r="P158" s="367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  <c r="AA158" s="367"/>
      <c r="AB158" s="36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</row>
    <row r="159" spans="1:46" ht="12.75" customHeight="1" hidden="1">
      <c r="A159" s="136" t="s">
        <v>407</v>
      </c>
      <c r="B159" s="200" t="s">
        <v>150</v>
      </c>
      <c r="C159" s="240">
        <v>971</v>
      </c>
      <c r="D159" s="175" t="s">
        <v>122</v>
      </c>
      <c r="E159" s="190" t="s">
        <v>404</v>
      </c>
      <c r="F159" s="186" t="s">
        <v>149</v>
      </c>
      <c r="G159" s="174" t="s">
        <v>151</v>
      </c>
      <c r="H159" s="289">
        <f t="shared" si="47"/>
        <v>500</v>
      </c>
      <c r="I159" s="289">
        <f t="shared" si="47"/>
        <v>0</v>
      </c>
      <c r="J159" s="289">
        <f t="shared" si="47"/>
        <v>0</v>
      </c>
      <c r="K159" s="289">
        <f t="shared" si="47"/>
        <v>0</v>
      </c>
      <c r="L159" s="289">
        <f t="shared" si="48"/>
        <v>500</v>
      </c>
      <c r="M159" s="289">
        <f t="shared" si="48"/>
        <v>0</v>
      </c>
      <c r="N159" s="289"/>
      <c r="O159" s="366"/>
      <c r="P159" s="367"/>
      <c r="Q159" s="367"/>
      <c r="R159" s="367"/>
      <c r="S159" s="367"/>
      <c r="T159" s="367"/>
      <c r="U159" s="367"/>
      <c r="V159" s="367"/>
      <c r="W159" s="367"/>
      <c r="X159" s="367"/>
      <c r="Y159" s="367"/>
      <c r="Z159" s="367"/>
      <c r="AA159" s="367"/>
      <c r="AB159" s="36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</row>
    <row r="160" spans="1:46" ht="12.75" customHeight="1" hidden="1">
      <c r="A160" s="183" t="s">
        <v>407</v>
      </c>
      <c r="B160" s="241" t="s">
        <v>114</v>
      </c>
      <c r="C160" s="189">
        <v>971</v>
      </c>
      <c r="D160" s="190" t="s">
        <v>122</v>
      </c>
      <c r="E160" s="186" t="s">
        <v>404</v>
      </c>
      <c r="F160" s="186" t="s">
        <v>149</v>
      </c>
      <c r="G160" s="163" t="s">
        <v>163</v>
      </c>
      <c r="H160" s="289">
        <f t="shared" si="47"/>
        <v>500</v>
      </c>
      <c r="I160" s="289">
        <f t="shared" si="47"/>
        <v>0</v>
      </c>
      <c r="J160" s="289">
        <f t="shared" si="47"/>
        <v>0</v>
      </c>
      <c r="K160" s="289">
        <f t="shared" si="47"/>
        <v>0</v>
      </c>
      <c r="L160" s="289">
        <f t="shared" si="48"/>
        <v>500</v>
      </c>
      <c r="M160" s="289">
        <f t="shared" si="48"/>
        <v>0</v>
      </c>
      <c r="N160" s="289"/>
      <c r="O160" s="366"/>
      <c r="P160" s="367"/>
      <c r="Q160" s="367"/>
      <c r="R160" s="367"/>
      <c r="S160" s="367"/>
      <c r="T160" s="367"/>
      <c r="U160" s="367"/>
      <c r="V160" s="367"/>
      <c r="W160" s="367"/>
      <c r="X160" s="367"/>
      <c r="Y160" s="367"/>
      <c r="Z160" s="367"/>
      <c r="AA160" s="367"/>
      <c r="AB160" s="36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</row>
    <row r="161" spans="1:46" ht="12.75" customHeight="1" hidden="1">
      <c r="A161" s="183" t="s">
        <v>408</v>
      </c>
      <c r="B161" s="135" t="s">
        <v>119</v>
      </c>
      <c r="C161" s="222">
        <v>971</v>
      </c>
      <c r="D161" s="191" t="s">
        <v>122</v>
      </c>
      <c r="E161" s="174" t="s">
        <v>404</v>
      </c>
      <c r="F161" s="186" t="s">
        <v>149</v>
      </c>
      <c r="G161" s="190" t="s">
        <v>168</v>
      </c>
      <c r="H161" s="289">
        <f t="shared" si="47"/>
        <v>500</v>
      </c>
      <c r="I161" s="289">
        <f t="shared" si="47"/>
        <v>0</v>
      </c>
      <c r="J161" s="289">
        <f t="shared" si="47"/>
        <v>0</v>
      </c>
      <c r="K161" s="289">
        <f t="shared" si="47"/>
        <v>0</v>
      </c>
      <c r="L161" s="289">
        <f t="shared" si="48"/>
        <v>500</v>
      </c>
      <c r="M161" s="289">
        <f t="shared" si="48"/>
        <v>0</v>
      </c>
      <c r="N161" s="289"/>
      <c r="O161" s="366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  <c r="AA161" s="367"/>
      <c r="AB161" s="36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</row>
    <row r="162" spans="1:46" ht="12.75" customHeight="1">
      <c r="A162" s="237" t="s">
        <v>409</v>
      </c>
      <c r="B162" s="242" t="s">
        <v>318</v>
      </c>
      <c r="C162" s="243">
        <v>971</v>
      </c>
      <c r="D162" s="207" t="s">
        <v>122</v>
      </c>
      <c r="E162" s="205" t="s">
        <v>404</v>
      </c>
      <c r="F162" s="207" t="s">
        <v>149</v>
      </c>
      <c r="G162" s="207" t="s">
        <v>168</v>
      </c>
      <c r="H162" s="306">
        <v>500</v>
      </c>
      <c r="I162" s="306"/>
      <c r="J162" s="306"/>
      <c r="K162" s="306"/>
      <c r="L162" s="292">
        <f>SUM(H162:K162)</f>
        <v>500</v>
      </c>
      <c r="M162" s="306">
        <v>0</v>
      </c>
      <c r="N162" s="292">
        <v>0</v>
      </c>
      <c r="O162" s="336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</row>
    <row r="163" spans="1:46" ht="10.5" customHeight="1">
      <c r="A163" s="245"/>
      <c r="B163" s="244" t="s">
        <v>319</v>
      </c>
      <c r="C163" s="72"/>
      <c r="D163" s="194"/>
      <c r="E163" s="193"/>
      <c r="F163" s="194"/>
      <c r="G163" s="194"/>
      <c r="H163" s="307"/>
      <c r="I163" s="307"/>
      <c r="J163" s="307"/>
      <c r="K163" s="307"/>
      <c r="L163" s="293"/>
      <c r="M163" s="307"/>
      <c r="N163" s="293"/>
      <c r="O163" s="366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</row>
    <row r="164" spans="1:46" ht="12.75" customHeight="1" hidden="1">
      <c r="A164" s="215"/>
      <c r="B164" s="200"/>
      <c r="C164" s="228"/>
      <c r="D164" s="194"/>
      <c r="E164" s="193"/>
      <c r="F164" s="194"/>
      <c r="G164" s="193"/>
      <c r="H164" s="288"/>
      <c r="I164" s="288"/>
      <c r="J164" s="288"/>
      <c r="K164" s="288"/>
      <c r="L164" s="288"/>
      <c r="M164" s="288"/>
      <c r="N164" s="288"/>
      <c r="O164" s="366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</row>
    <row r="165" spans="1:46" ht="12.75" customHeight="1">
      <c r="A165" s="177">
        <v>3</v>
      </c>
      <c r="B165" s="178" t="s">
        <v>232</v>
      </c>
      <c r="C165" s="129">
        <v>971</v>
      </c>
      <c r="D165" s="186" t="s">
        <v>107</v>
      </c>
      <c r="E165" s="186"/>
      <c r="F165" s="175"/>
      <c r="G165" s="174"/>
      <c r="H165" s="288">
        <f aca="true" t="shared" si="49" ref="H165:M165">SUM(H166,H181)</f>
        <v>29386</v>
      </c>
      <c r="I165" s="288">
        <f t="shared" si="49"/>
        <v>533</v>
      </c>
      <c r="J165" s="288">
        <f t="shared" si="49"/>
        <v>0</v>
      </c>
      <c r="K165" s="288">
        <f t="shared" si="49"/>
        <v>0</v>
      </c>
      <c r="L165" s="288">
        <f t="shared" si="49"/>
        <v>29919</v>
      </c>
      <c r="M165" s="288">
        <f t="shared" si="49"/>
        <v>8005</v>
      </c>
      <c r="N165" s="288">
        <v>27</v>
      </c>
      <c r="O165" s="366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</row>
    <row r="166" spans="1:46" ht="12.75" customHeight="1">
      <c r="A166" s="183" t="s">
        <v>233</v>
      </c>
      <c r="B166" s="180" t="s">
        <v>234</v>
      </c>
      <c r="C166" s="199">
        <v>971</v>
      </c>
      <c r="D166" s="187" t="s">
        <v>106</v>
      </c>
      <c r="E166" s="175"/>
      <c r="F166" s="186"/>
      <c r="G166" s="185"/>
      <c r="H166" s="289">
        <f aca="true" t="shared" si="50" ref="H166:M166">SUM(H167)</f>
        <v>400</v>
      </c>
      <c r="I166" s="289">
        <f t="shared" si="50"/>
        <v>0</v>
      </c>
      <c r="J166" s="289">
        <f t="shared" si="50"/>
        <v>0</v>
      </c>
      <c r="K166" s="289">
        <f t="shared" si="50"/>
        <v>0</v>
      </c>
      <c r="L166" s="289">
        <f t="shared" si="50"/>
        <v>400</v>
      </c>
      <c r="M166" s="289">
        <f t="shared" si="50"/>
        <v>184</v>
      </c>
      <c r="N166" s="289"/>
      <c r="O166" s="366"/>
      <c r="P166" s="367"/>
      <c r="Q166" s="367"/>
      <c r="R166" s="367"/>
      <c r="S166" s="367"/>
      <c r="T166" s="367"/>
      <c r="U166" s="367"/>
      <c r="V166" s="367"/>
      <c r="W166" s="367"/>
      <c r="X166" s="367"/>
      <c r="Y166" s="367"/>
      <c r="Z166" s="367"/>
      <c r="AA166" s="367"/>
      <c r="AB166" s="36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</row>
    <row r="167" spans="1:46" ht="12.75" customHeight="1">
      <c r="A167" s="232" t="s">
        <v>235</v>
      </c>
      <c r="B167" s="233" t="s">
        <v>410</v>
      </c>
      <c r="C167" s="68">
        <v>971</v>
      </c>
      <c r="D167" s="197" t="s">
        <v>106</v>
      </c>
      <c r="E167" s="124" t="s">
        <v>411</v>
      </c>
      <c r="F167" s="197"/>
      <c r="G167" s="124"/>
      <c r="H167" s="296">
        <f aca="true" t="shared" si="51" ref="H167:M167">SUM(H169)</f>
        <v>400</v>
      </c>
      <c r="I167" s="296">
        <f t="shared" si="51"/>
        <v>0</v>
      </c>
      <c r="J167" s="296">
        <f t="shared" si="51"/>
        <v>0</v>
      </c>
      <c r="K167" s="296">
        <f t="shared" si="51"/>
        <v>0</v>
      </c>
      <c r="L167" s="296">
        <f t="shared" si="51"/>
        <v>400</v>
      </c>
      <c r="M167" s="296">
        <f t="shared" si="51"/>
        <v>184</v>
      </c>
      <c r="N167" s="296">
        <v>46</v>
      </c>
      <c r="O167" s="366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  <c r="Z167" s="367"/>
      <c r="AA167" s="367"/>
      <c r="AB167" s="36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</row>
    <row r="168" spans="1:46" ht="12.75" customHeight="1">
      <c r="A168" s="223"/>
      <c r="B168" s="130" t="s">
        <v>412</v>
      </c>
      <c r="C168" s="224"/>
      <c r="D168" s="175"/>
      <c r="E168" s="174"/>
      <c r="F168" s="175"/>
      <c r="G168" s="174"/>
      <c r="H168" s="288"/>
      <c r="I168" s="288"/>
      <c r="J168" s="288"/>
      <c r="K168" s="288"/>
      <c r="L168" s="288"/>
      <c r="M168" s="288"/>
      <c r="N168" s="288"/>
      <c r="O168" s="366"/>
      <c r="P168" s="367"/>
      <c r="Q168" s="367"/>
      <c r="R168" s="367"/>
      <c r="S168" s="367"/>
      <c r="T168" s="367"/>
      <c r="U168" s="367"/>
      <c r="V168" s="367"/>
      <c r="W168" s="367"/>
      <c r="X168" s="367"/>
      <c r="Y168" s="367"/>
      <c r="Z168" s="367"/>
      <c r="AA168" s="367"/>
      <c r="AB168" s="36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</row>
    <row r="169" spans="1:46" ht="12.75" customHeight="1" hidden="1">
      <c r="A169" s="136" t="s">
        <v>235</v>
      </c>
      <c r="B169" s="318" t="s">
        <v>148</v>
      </c>
      <c r="C169" s="201">
        <v>971</v>
      </c>
      <c r="D169" s="174" t="s">
        <v>106</v>
      </c>
      <c r="E169" s="175" t="s">
        <v>411</v>
      </c>
      <c r="F169" s="175" t="s">
        <v>149</v>
      </c>
      <c r="G169" s="124"/>
      <c r="H169" s="288">
        <f aca="true" t="shared" si="52" ref="H169:M171">SUM(H170)</f>
        <v>400</v>
      </c>
      <c r="I169" s="288">
        <f t="shared" si="52"/>
        <v>0</v>
      </c>
      <c r="J169" s="288">
        <f t="shared" si="52"/>
        <v>0</v>
      </c>
      <c r="K169" s="288">
        <f t="shared" si="52"/>
        <v>0</v>
      </c>
      <c r="L169" s="288">
        <f t="shared" si="52"/>
        <v>400</v>
      </c>
      <c r="M169" s="288">
        <f t="shared" si="52"/>
        <v>184</v>
      </c>
      <c r="N169" s="288"/>
      <c r="O169" s="366"/>
      <c r="P169" s="367"/>
      <c r="Q169" s="367"/>
      <c r="R169" s="367"/>
      <c r="S169" s="367"/>
      <c r="T169" s="367"/>
      <c r="U169" s="367"/>
      <c r="V169" s="367"/>
      <c r="W169" s="367"/>
      <c r="X169" s="367"/>
      <c r="Y169" s="367"/>
      <c r="Z169" s="367"/>
      <c r="AA169" s="367"/>
      <c r="AB169" s="36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</row>
    <row r="170" spans="1:46" ht="12.75" customHeight="1" hidden="1">
      <c r="A170" s="188" t="s">
        <v>236</v>
      </c>
      <c r="B170" s="200" t="s">
        <v>150</v>
      </c>
      <c r="C170" s="199">
        <v>971</v>
      </c>
      <c r="D170" s="185" t="s">
        <v>106</v>
      </c>
      <c r="E170" s="175" t="s">
        <v>411</v>
      </c>
      <c r="F170" s="186" t="s">
        <v>149</v>
      </c>
      <c r="G170" s="190" t="s">
        <v>151</v>
      </c>
      <c r="H170" s="288">
        <f t="shared" si="52"/>
        <v>400</v>
      </c>
      <c r="I170" s="288">
        <f t="shared" si="52"/>
        <v>0</v>
      </c>
      <c r="J170" s="288">
        <f t="shared" si="52"/>
        <v>0</v>
      </c>
      <c r="K170" s="288">
        <f t="shared" si="52"/>
        <v>0</v>
      </c>
      <c r="L170" s="288">
        <f t="shared" si="52"/>
        <v>400</v>
      </c>
      <c r="M170" s="288">
        <f t="shared" si="52"/>
        <v>184</v>
      </c>
      <c r="N170" s="288"/>
      <c r="O170" s="366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</row>
    <row r="171" spans="1:46" ht="12.75" customHeight="1" hidden="1">
      <c r="A171" s="188" t="s">
        <v>236</v>
      </c>
      <c r="B171" s="170" t="s">
        <v>217</v>
      </c>
      <c r="C171" s="189">
        <v>971</v>
      </c>
      <c r="D171" s="190" t="s">
        <v>106</v>
      </c>
      <c r="E171" s="197" t="s">
        <v>411</v>
      </c>
      <c r="F171" s="191" t="s">
        <v>149</v>
      </c>
      <c r="G171" s="163" t="s">
        <v>218</v>
      </c>
      <c r="H171" s="296">
        <f t="shared" si="52"/>
        <v>400</v>
      </c>
      <c r="I171" s="296">
        <f t="shared" si="52"/>
        <v>0</v>
      </c>
      <c r="J171" s="296">
        <f t="shared" si="52"/>
        <v>0</v>
      </c>
      <c r="K171" s="296">
        <f t="shared" si="52"/>
        <v>0</v>
      </c>
      <c r="L171" s="296">
        <f t="shared" si="52"/>
        <v>400</v>
      </c>
      <c r="M171" s="296">
        <f t="shared" si="52"/>
        <v>184</v>
      </c>
      <c r="N171" s="296"/>
      <c r="O171" s="366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6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</row>
    <row r="172" spans="1:46" ht="12.75" customHeight="1" hidden="1">
      <c r="A172" s="217" t="s">
        <v>236</v>
      </c>
      <c r="B172" s="235" t="s">
        <v>219</v>
      </c>
      <c r="C172" s="222">
        <v>971</v>
      </c>
      <c r="D172" s="163" t="s">
        <v>106</v>
      </c>
      <c r="E172" s="191" t="s">
        <v>411</v>
      </c>
      <c r="F172" s="191" t="s">
        <v>149</v>
      </c>
      <c r="G172" s="190" t="s">
        <v>220</v>
      </c>
      <c r="H172" s="290">
        <f aca="true" t="shared" si="53" ref="H172:M172">SUM(H174)</f>
        <v>400</v>
      </c>
      <c r="I172" s="290">
        <f t="shared" si="53"/>
        <v>0</v>
      </c>
      <c r="J172" s="290">
        <f t="shared" si="53"/>
        <v>0</v>
      </c>
      <c r="K172" s="290">
        <f t="shared" si="53"/>
        <v>0</v>
      </c>
      <c r="L172" s="290">
        <f t="shared" si="53"/>
        <v>400</v>
      </c>
      <c r="M172" s="290">
        <f t="shared" si="53"/>
        <v>184</v>
      </c>
      <c r="N172" s="290"/>
      <c r="O172" s="366"/>
      <c r="P172" s="367"/>
      <c r="Q172" s="367"/>
      <c r="R172" s="367"/>
      <c r="S172" s="367"/>
      <c r="T172" s="367"/>
      <c r="U172" s="367"/>
      <c r="V172" s="367"/>
      <c r="W172" s="367"/>
      <c r="X172" s="367"/>
      <c r="Y172" s="367"/>
      <c r="Z172" s="367"/>
      <c r="AA172" s="367"/>
      <c r="AB172" s="36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</row>
    <row r="173" spans="1:46" ht="12.75" customHeight="1" hidden="1">
      <c r="A173" s="223"/>
      <c r="B173" s="246" t="s">
        <v>221</v>
      </c>
      <c r="C173" s="224"/>
      <c r="D173" s="176"/>
      <c r="E173" s="175"/>
      <c r="F173" s="175"/>
      <c r="G173" s="174"/>
      <c r="H173" s="288"/>
      <c r="I173" s="288"/>
      <c r="J173" s="288"/>
      <c r="K173" s="288"/>
      <c r="L173" s="288"/>
      <c r="M173" s="288"/>
      <c r="N173" s="288"/>
      <c r="O173" s="366"/>
      <c r="P173" s="367"/>
      <c r="Q173" s="367"/>
      <c r="R173" s="367"/>
      <c r="S173" s="367"/>
      <c r="T173" s="367"/>
      <c r="U173" s="367"/>
      <c r="V173" s="367"/>
      <c r="W173" s="367"/>
      <c r="X173" s="367"/>
      <c r="Y173" s="367"/>
      <c r="Z173" s="367"/>
      <c r="AA173" s="367"/>
      <c r="AB173" s="36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</row>
    <row r="174" spans="1:46" ht="12.75" customHeight="1" thickBot="1">
      <c r="A174" s="264" t="s">
        <v>237</v>
      </c>
      <c r="B174" s="393" t="s">
        <v>238</v>
      </c>
      <c r="C174" s="265">
        <v>971</v>
      </c>
      <c r="D174" s="267" t="s">
        <v>106</v>
      </c>
      <c r="E174" s="266" t="s">
        <v>411</v>
      </c>
      <c r="F174" s="266" t="s">
        <v>149</v>
      </c>
      <c r="G174" s="279" t="s">
        <v>220</v>
      </c>
      <c r="H174" s="295">
        <v>400</v>
      </c>
      <c r="I174" s="295"/>
      <c r="J174" s="295"/>
      <c r="K174" s="295"/>
      <c r="L174" s="295">
        <f>SUM(H174:K174)</f>
        <v>400</v>
      </c>
      <c r="M174" s="295">
        <v>184</v>
      </c>
      <c r="N174" s="295">
        <v>46</v>
      </c>
      <c r="O174" s="336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  <c r="AB174" s="33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</row>
    <row r="175" spans="1:46" ht="12.75" customHeight="1" hidden="1" thickBot="1">
      <c r="A175" s="386"/>
      <c r="B175" s="387"/>
      <c r="C175" s="388"/>
      <c r="D175" s="389"/>
      <c r="E175" s="390"/>
      <c r="F175" s="389"/>
      <c r="G175" s="391"/>
      <c r="H175" s="392"/>
      <c r="I175" s="392"/>
      <c r="J175" s="392"/>
      <c r="K175" s="392"/>
      <c r="L175" s="392"/>
      <c r="M175" s="392"/>
      <c r="N175" s="392"/>
      <c r="O175" s="336"/>
      <c r="P175" s="337"/>
      <c r="Q175" s="337"/>
      <c r="R175" s="337"/>
      <c r="S175" s="337"/>
      <c r="T175" s="337"/>
      <c r="U175" s="337"/>
      <c r="V175" s="337"/>
      <c r="W175" s="337"/>
      <c r="X175" s="337"/>
      <c r="Y175" s="337"/>
      <c r="Z175" s="337"/>
      <c r="AA175" s="337"/>
      <c r="AB175" s="33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</row>
    <row r="176" spans="1:46" ht="10.5" customHeight="1" thickTop="1">
      <c r="A176" s="169"/>
      <c r="B176" s="273"/>
      <c r="C176" s="72"/>
      <c r="D176" s="126"/>
      <c r="E176" s="126"/>
      <c r="F176" s="126"/>
      <c r="G176" s="126"/>
      <c r="H176" s="335"/>
      <c r="I176" s="335"/>
      <c r="J176" s="335"/>
      <c r="K176" s="335"/>
      <c r="L176" s="335"/>
      <c r="M176" s="335"/>
      <c r="N176" s="335"/>
      <c r="O176" s="336"/>
      <c r="P176" s="337"/>
      <c r="Q176" s="337"/>
      <c r="R176" s="337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</row>
    <row r="177" spans="1:46" ht="12.75" customHeight="1" thickBot="1">
      <c r="A177" s="168"/>
      <c r="B177" s="116"/>
      <c r="C177" s="74"/>
      <c r="D177" s="124"/>
      <c r="E177" s="124"/>
      <c r="F177" s="124"/>
      <c r="G177" s="124"/>
      <c r="H177" s="167"/>
      <c r="I177" s="167"/>
      <c r="J177" s="167"/>
      <c r="K177" s="167"/>
      <c r="L177" s="167"/>
      <c r="M177" s="167"/>
      <c r="N177" s="167" t="s">
        <v>473</v>
      </c>
      <c r="O177" s="167"/>
      <c r="P177" s="273"/>
      <c r="Q177" s="273"/>
      <c r="R177" s="273"/>
      <c r="S177" s="273"/>
      <c r="T177" s="273"/>
      <c r="U177" s="273"/>
      <c r="V177" s="263"/>
      <c r="W177" s="263"/>
      <c r="X177" s="263"/>
      <c r="Y177" s="263"/>
      <c r="Z177" s="263"/>
      <c r="AA177" s="263"/>
      <c r="AB177" s="263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</row>
    <row r="178" spans="1:46" ht="12.75" customHeight="1">
      <c r="A178" s="108" t="s">
        <v>23</v>
      </c>
      <c r="B178" s="106" t="s">
        <v>0</v>
      </c>
      <c r="C178" s="95" t="s">
        <v>100</v>
      </c>
      <c r="D178" s="102" t="s">
        <v>100</v>
      </c>
      <c r="E178" s="95" t="s">
        <v>100</v>
      </c>
      <c r="F178" s="103" t="s">
        <v>100</v>
      </c>
      <c r="G178" s="95" t="s">
        <v>103</v>
      </c>
      <c r="H178" s="161" t="s">
        <v>135</v>
      </c>
      <c r="I178" s="305" t="s">
        <v>322</v>
      </c>
      <c r="J178" s="305" t="s">
        <v>322</v>
      </c>
      <c r="K178" s="305" t="s">
        <v>322</v>
      </c>
      <c r="L178" s="102" t="s">
        <v>468</v>
      </c>
      <c r="M178" s="173" t="s">
        <v>137</v>
      </c>
      <c r="N178" s="106" t="s">
        <v>464</v>
      </c>
      <c r="O178" s="166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</row>
    <row r="179" spans="1:46" ht="12.75" customHeight="1">
      <c r="A179" s="109" t="s">
        <v>24</v>
      </c>
      <c r="B179" s="107"/>
      <c r="C179" s="94" t="s">
        <v>109</v>
      </c>
      <c r="D179" s="92" t="s">
        <v>99</v>
      </c>
      <c r="E179" s="94" t="s">
        <v>132</v>
      </c>
      <c r="F179" s="104" t="s">
        <v>101</v>
      </c>
      <c r="G179" s="94" t="s">
        <v>133</v>
      </c>
      <c r="H179" s="303" t="s">
        <v>461</v>
      </c>
      <c r="I179" s="136"/>
      <c r="J179" s="136" t="s">
        <v>475</v>
      </c>
      <c r="K179" s="136"/>
      <c r="L179" s="136"/>
      <c r="M179" s="233"/>
      <c r="N179" s="92" t="s">
        <v>465</v>
      </c>
      <c r="O179" s="166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</row>
    <row r="180" spans="1:46" ht="12.75" customHeight="1" thickBot="1">
      <c r="A180" s="110"/>
      <c r="B180" s="98"/>
      <c r="C180" s="123"/>
      <c r="D180" s="93" t="s">
        <v>110</v>
      </c>
      <c r="E180" s="100" t="s">
        <v>1</v>
      </c>
      <c r="F180" s="105" t="s">
        <v>102</v>
      </c>
      <c r="G180" s="100" t="s">
        <v>1</v>
      </c>
      <c r="H180" s="304" t="s">
        <v>136</v>
      </c>
      <c r="I180" s="93" t="s">
        <v>136</v>
      </c>
      <c r="J180" s="93" t="s">
        <v>136</v>
      </c>
      <c r="K180" s="93" t="s">
        <v>136</v>
      </c>
      <c r="L180" s="93" t="s">
        <v>136</v>
      </c>
      <c r="M180" s="270" t="s">
        <v>136</v>
      </c>
      <c r="N180" s="93"/>
      <c r="O180" s="166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71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</row>
    <row r="181" spans="1:46" ht="14.25" customHeight="1">
      <c r="A181" s="351" t="s">
        <v>239</v>
      </c>
      <c r="B181" s="352" t="s">
        <v>240</v>
      </c>
      <c r="C181" s="350">
        <v>971</v>
      </c>
      <c r="D181" s="174" t="s">
        <v>241</v>
      </c>
      <c r="E181" s="175"/>
      <c r="F181" s="175"/>
      <c r="G181" s="174"/>
      <c r="H181" s="289">
        <f aca="true" t="shared" si="54" ref="H181:M181">SUM(H183,H192,H200,H208,H216,H224,H234)</f>
        <v>28986</v>
      </c>
      <c r="I181" s="289">
        <f t="shared" si="54"/>
        <v>533</v>
      </c>
      <c r="J181" s="289">
        <f t="shared" si="54"/>
        <v>0</v>
      </c>
      <c r="K181" s="289">
        <f t="shared" si="54"/>
        <v>0</v>
      </c>
      <c r="L181" s="289">
        <f t="shared" si="54"/>
        <v>29519</v>
      </c>
      <c r="M181" s="289">
        <f t="shared" si="54"/>
        <v>7821</v>
      </c>
      <c r="N181" s="289">
        <v>26</v>
      </c>
      <c r="O181" s="366"/>
      <c r="P181" s="367"/>
      <c r="Q181" s="367"/>
      <c r="R181" s="367"/>
      <c r="S181" s="367"/>
      <c r="T181" s="367"/>
      <c r="U181" s="367"/>
      <c r="V181" s="367"/>
      <c r="W181" s="367"/>
      <c r="X181" s="367"/>
      <c r="Y181" s="367"/>
      <c r="Z181" s="367"/>
      <c r="AA181" s="367"/>
      <c r="AB181" s="36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</row>
    <row r="182" spans="1:46" ht="14.25" customHeight="1" hidden="1">
      <c r="A182" s="238"/>
      <c r="B182" s="149"/>
      <c r="C182" s="312"/>
      <c r="D182" s="132"/>
      <c r="E182" s="135"/>
      <c r="F182" s="135"/>
      <c r="G182" s="132"/>
      <c r="H182" s="291"/>
      <c r="I182" s="291"/>
      <c r="J182" s="291"/>
      <c r="K182" s="291"/>
      <c r="L182" s="345"/>
      <c r="M182" s="291"/>
      <c r="N182" s="291"/>
      <c r="O182" s="336"/>
      <c r="P182" s="367"/>
      <c r="Q182" s="367"/>
      <c r="R182" s="367"/>
      <c r="S182" s="367"/>
      <c r="T182" s="367"/>
      <c r="U182" s="367"/>
      <c r="V182" s="367"/>
      <c r="W182" s="367"/>
      <c r="X182" s="367"/>
      <c r="Y182" s="367"/>
      <c r="Z182" s="367"/>
      <c r="AA182" s="367"/>
      <c r="AB182" s="36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</row>
    <row r="183" spans="1:46" ht="12.75" customHeight="1">
      <c r="A183" s="232" t="s">
        <v>242</v>
      </c>
      <c r="B183" s="233" t="s">
        <v>244</v>
      </c>
      <c r="C183" s="268">
        <v>971</v>
      </c>
      <c r="D183" s="124" t="s">
        <v>241</v>
      </c>
      <c r="E183" s="197" t="s">
        <v>413</v>
      </c>
      <c r="F183" s="197"/>
      <c r="G183" s="124"/>
      <c r="H183" s="290">
        <f aca="true" t="shared" si="55" ref="H183:M183">SUM(H185)</f>
        <v>12162</v>
      </c>
      <c r="I183" s="290">
        <f t="shared" si="55"/>
        <v>0</v>
      </c>
      <c r="J183" s="290">
        <f t="shared" si="55"/>
        <v>0</v>
      </c>
      <c r="K183" s="290">
        <f t="shared" si="55"/>
        <v>0</v>
      </c>
      <c r="L183" s="290">
        <f t="shared" si="55"/>
        <v>12162</v>
      </c>
      <c r="M183" s="290">
        <f t="shared" si="55"/>
        <v>2760</v>
      </c>
      <c r="N183" s="290">
        <v>23</v>
      </c>
      <c r="O183" s="366"/>
      <c r="P183" s="367"/>
      <c r="Q183" s="367"/>
      <c r="R183" s="367"/>
      <c r="S183" s="367"/>
      <c r="T183" s="367"/>
      <c r="U183" s="367"/>
      <c r="V183" s="367"/>
      <c r="W183" s="367"/>
      <c r="X183" s="367"/>
      <c r="Y183" s="367"/>
      <c r="Z183" s="367"/>
      <c r="AA183" s="367"/>
      <c r="AB183" s="36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</row>
    <row r="184" spans="1:46" ht="10.5" customHeight="1">
      <c r="A184" s="223"/>
      <c r="B184" s="130" t="s">
        <v>245</v>
      </c>
      <c r="C184" s="254"/>
      <c r="D184" s="174"/>
      <c r="E184" s="175"/>
      <c r="F184" s="175"/>
      <c r="G184" s="174"/>
      <c r="H184" s="288"/>
      <c r="I184" s="288"/>
      <c r="J184" s="288"/>
      <c r="K184" s="288"/>
      <c r="L184" s="288"/>
      <c r="M184" s="288"/>
      <c r="N184" s="288"/>
      <c r="O184" s="366"/>
      <c r="P184" s="367"/>
      <c r="Q184" s="367"/>
      <c r="R184" s="367"/>
      <c r="S184" s="367"/>
      <c r="T184" s="367"/>
      <c r="U184" s="367"/>
      <c r="V184" s="367"/>
      <c r="W184" s="367"/>
      <c r="X184" s="367"/>
      <c r="Y184" s="367"/>
      <c r="Z184" s="367"/>
      <c r="AA184" s="367"/>
      <c r="AB184" s="36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</row>
    <row r="185" spans="1:46" ht="12.75" customHeight="1" hidden="1">
      <c r="A185" s="238" t="s">
        <v>242</v>
      </c>
      <c r="B185" s="139" t="s">
        <v>148</v>
      </c>
      <c r="C185" s="254">
        <v>971</v>
      </c>
      <c r="D185" s="185" t="s">
        <v>241</v>
      </c>
      <c r="E185" s="175" t="s">
        <v>413</v>
      </c>
      <c r="F185" s="186" t="s">
        <v>149</v>
      </c>
      <c r="G185" s="190"/>
      <c r="H185" s="288">
        <f aca="true" t="shared" si="56" ref="H185:M187">SUM(H186)</f>
        <v>12162</v>
      </c>
      <c r="I185" s="288">
        <f t="shared" si="56"/>
        <v>0</v>
      </c>
      <c r="J185" s="288">
        <f t="shared" si="56"/>
        <v>0</v>
      </c>
      <c r="K185" s="288">
        <f t="shared" si="56"/>
        <v>0</v>
      </c>
      <c r="L185" s="288">
        <f t="shared" si="56"/>
        <v>12162</v>
      </c>
      <c r="M185" s="288">
        <f t="shared" si="56"/>
        <v>2760</v>
      </c>
      <c r="N185" s="288"/>
      <c r="O185" s="366"/>
      <c r="P185" s="367"/>
      <c r="Q185" s="367"/>
      <c r="R185" s="367"/>
      <c r="S185" s="367"/>
      <c r="T185" s="367"/>
      <c r="U185" s="367"/>
      <c r="V185" s="367"/>
      <c r="W185" s="367"/>
      <c r="X185" s="367"/>
      <c r="Y185" s="367"/>
      <c r="Z185" s="367"/>
      <c r="AA185" s="367"/>
      <c r="AB185" s="36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</row>
    <row r="186" spans="1:46" ht="12.75" customHeight="1" hidden="1">
      <c r="A186" s="238" t="s">
        <v>242</v>
      </c>
      <c r="B186" s="246" t="s">
        <v>150</v>
      </c>
      <c r="C186" s="312">
        <v>971</v>
      </c>
      <c r="D186" s="185" t="s">
        <v>241</v>
      </c>
      <c r="E186" s="175" t="s">
        <v>413</v>
      </c>
      <c r="F186" s="186" t="s">
        <v>149</v>
      </c>
      <c r="G186" s="190" t="s">
        <v>151</v>
      </c>
      <c r="H186" s="288">
        <f t="shared" si="56"/>
        <v>12162</v>
      </c>
      <c r="I186" s="288">
        <f t="shared" si="56"/>
        <v>0</v>
      </c>
      <c r="J186" s="288">
        <f t="shared" si="56"/>
        <v>0</v>
      </c>
      <c r="K186" s="288">
        <f t="shared" si="56"/>
        <v>0</v>
      </c>
      <c r="L186" s="288">
        <f t="shared" si="56"/>
        <v>12162</v>
      </c>
      <c r="M186" s="288">
        <f t="shared" si="56"/>
        <v>2760</v>
      </c>
      <c r="N186" s="288"/>
      <c r="O186" s="366"/>
      <c r="P186" s="367"/>
      <c r="Q186" s="367"/>
      <c r="R186" s="367"/>
      <c r="S186" s="367"/>
      <c r="T186" s="367"/>
      <c r="U186" s="367"/>
      <c r="V186" s="367"/>
      <c r="W186" s="367"/>
      <c r="X186" s="367"/>
      <c r="Y186" s="367"/>
      <c r="Z186" s="367"/>
      <c r="AA186" s="367"/>
      <c r="AB186" s="36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</row>
    <row r="187" spans="1:46" ht="12.75" customHeight="1" hidden="1">
      <c r="A187" s="238" t="s">
        <v>242</v>
      </c>
      <c r="B187" s="236" t="s">
        <v>217</v>
      </c>
      <c r="C187" s="219">
        <v>971</v>
      </c>
      <c r="D187" s="185" t="s">
        <v>241</v>
      </c>
      <c r="E187" s="175" t="s">
        <v>413</v>
      </c>
      <c r="F187" s="186" t="s">
        <v>149</v>
      </c>
      <c r="G187" s="163" t="s">
        <v>218</v>
      </c>
      <c r="H187" s="288">
        <f t="shared" si="56"/>
        <v>12162</v>
      </c>
      <c r="I187" s="288">
        <f t="shared" si="56"/>
        <v>0</v>
      </c>
      <c r="J187" s="288">
        <f t="shared" si="56"/>
        <v>0</v>
      </c>
      <c r="K187" s="288">
        <f t="shared" si="56"/>
        <v>0</v>
      </c>
      <c r="L187" s="288">
        <f t="shared" si="56"/>
        <v>12162</v>
      </c>
      <c r="M187" s="288">
        <f t="shared" si="56"/>
        <v>2760</v>
      </c>
      <c r="N187" s="288"/>
      <c r="O187" s="366"/>
      <c r="P187" s="367"/>
      <c r="Q187" s="367"/>
      <c r="R187" s="367"/>
      <c r="S187" s="367"/>
      <c r="T187" s="367"/>
      <c r="U187" s="367"/>
      <c r="V187" s="367"/>
      <c r="W187" s="367"/>
      <c r="X187" s="367"/>
      <c r="Y187" s="367"/>
      <c r="Z187" s="367"/>
      <c r="AA187" s="367"/>
      <c r="AB187" s="36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</row>
    <row r="188" spans="1:46" ht="12.75" customHeight="1" hidden="1">
      <c r="A188" s="217" t="s">
        <v>242</v>
      </c>
      <c r="B188" s="235" t="s">
        <v>219</v>
      </c>
      <c r="C188" s="219">
        <v>971</v>
      </c>
      <c r="D188" s="190" t="s">
        <v>241</v>
      </c>
      <c r="E188" s="191" t="s">
        <v>413</v>
      </c>
      <c r="F188" s="191" t="s">
        <v>149</v>
      </c>
      <c r="G188" s="190" t="s">
        <v>220</v>
      </c>
      <c r="H188" s="290">
        <f aca="true" t="shared" si="57" ref="H188:M188">SUM(H190)</f>
        <v>12162</v>
      </c>
      <c r="I188" s="290">
        <f t="shared" si="57"/>
        <v>0</v>
      </c>
      <c r="J188" s="290">
        <f t="shared" si="57"/>
        <v>0</v>
      </c>
      <c r="K188" s="290">
        <f t="shared" si="57"/>
        <v>0</v>
      </c>
      <c r="L188" s="290">
        <f t="shared" si="57"/>
        <v>12162</v>
      </c>
      <c r="M188" s="290">
        <f t="shared" si="57"/>
        <v>2760</v>
      </c>
      <c r="N188" s="290"/>
      <c r="O188" s="366"/>
      <c r="P188" s="367"/>
      <c r="Q188" s="367"/>
      <c r="R188" s="367"/>
      <c r="S188" s="367"/>
      <c r="T188" s="367"/>
      <c r="U188" s="367"/>
      <c r="V188" s="367"/>
      <c r="W188" s="367"/>
      <c r="X188" s="367"/>
      <c r="Y188" s="367"/>
      <c r="Z188" s="367"/>
      <c r="AA188" s="367"/>
      <c r="AB188" s="36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</row>
    <row r="189" spans="1:46" ht="9.75" customHeight="1" hidden="1">
      <c r="A189" s="223"/>
      <c r="B189" s="246" t="s">
        <v>221</v>
      </c>
      <c r="C189" s="254"/>
      <c r="D189" s="347"/>
      <c r="E189" s="175"/>
      <c r="F189" s="175"/>
      <c r="G189" s="174"/>
      <c r="H189" s="293"/>
      <c r="I189" s="293"/>
      <c r="J189" s="293"/>
      <c r="K189" s="293"/>
      <c r="L189" s="293"/>
      <c r="M189" s="293"/>
      <c r="N189" s="293"/>
      <c r="O189" s="336"/>
      <c r="P189" s="337"/>
      <c r="Q189" s="337"/>
      <c r="R189" s="337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</row>
    <row r="190" spans="1:46" ht="12.75" customHeight="1" hidden="1">
      <c r="A190" s="247" t="s">
        <v>243</v>
      </c>
      <c r="B190" s="134" t="s">
        <v>414</v>
      </c>
      <c r="C190" s="328">
        <v>971</v>
      </c>
      <c r="D190" s="211" t="s">
        <v>241</v>
      </c>
      <c r="E190" s="194" t="s">
        <v>413</v>
      </c>
      <c r="F190" s="204" t="s">
        <v>149</v>
      </c>
      <c r="G190" s="212" t="s">
        <v>220</v>
      </c>
      <c r="H190" s="292">
        <v>12162</v>
      </c>
      <c r="I190" s="292"/>
      <c r="J190" s="292"/>
      <c r="K190" s="292"/>
      <c r="L190" s="291">
        <f>SUM(H190:K190)</f>
        <v>12162</v>
      </c>
      <c r="M190" s="292">
        <v>2760</v>
      </c>
      <c r="N190" s="292"/>
      <c r="O190" s="336"/>
      <c r="P190" s="337"/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</row>
    <row r="191" spans="1:46" ht="12.75" customHeight="1" hidden="1">
      <c r="A191" s="238"/>
      <c r="B191" s="149"/>
      <c r="C191" s="312"/>
      <c r="D191" s="132"/>
      <c r="E191" s="135"/>
      <c r="F191" s="135"/>
      <c r="G191" s="132"/>
      <c r="H191" s="291"/>
      <c r="I191" s="291"/>
      <c r="J191" s="291"/>
      <c r="K191" s="291"/>
      <c r="L191" s="345"/>
      <c r="M191" s="291"/>
      <c r="N191" s="291"/>
      <c r="O191" s="336"/>
      <c r="P191" s="367"/>
      <c r="Q191" s="367"/>
      <c r="R191" s="367"/>
      <c r="S191" s="367"/>
      <c r="T191" s="367"/>
      <c r="U191" s="367"/>
      <c r="V191" s="367"/>
      <c r="W191" s="367"/>
      <c r="X191" s="367"/>
      <c r="Y191" s="367"/>
      <c r="Z191" s="367"/>
      <c r="AA191" s="367"/>
      <c r="AB191" s="36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</row>
    <row r="192" spans="1:46" ht="12.75" customHeight="1">
      <c r="A192" s="223" t="s">
        <v>248</v>
      </c>
      <c r="B192" s="130" t="s">
        <v>246</v>
      </c>
      <c r="C192" s="254">
        <v>971</v>
      </c>
      <c r="D192" s="174" t="s">
        <v>241</v>
      </c>
      <c r="E192" s="175" t="s">
        <v>415</v>
      </c>
      <c r="F192" s="175"/>
      <c r="G192" s="174"/>
      <c r="H192" s="288">
        <f aca="true" t="shared" si="58" ref="H192:M195">SUM(H193)</f>
        <v>100</v>
      </c>
      <c r="I192" s="288">
        <f t="shared" si="58"/>
        <v>0</v>
      </c>
      <c r="J192" s="288">
        <f t="shared" si="58"/>
        <v>150</v>
      </c>
      <c r="K192" s="288">
        <f t="shared" si="58"/>
        <v>0</v>
      </c>
      <c r="L192" s="288">
        <f t="shared" si="58"/>
        <v>250</v>
      </c>
      <c r="M192" s="288">
        <f t="shared" si="58"/>
        <v>145</v>
      </c>
      <c r="N192" s="288">
        <v>145</v>
      </c>
      <c r="O192" s="366"/>
      <c r="P192" s="377"/>
      <c r="Q192" s="377"/>
      <c r="R192" s="377"/>
      <c r="S192" s="377"/>
      <c r="T192" s="377"/>
      <c r="U192" s="377"/>
      <c r="V192" s="377"/>
      <c r="W192" s="377"/>
      <c r="X192" s="377"/>
      <c r="Y192" s="377"/>
      <c r="Z192" s="377"/>
      <c r="AA192" s="377"/>
      <c r="AB192" s="378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</row>
    <row r="193" spans="1:46" ht="12.75" customHeight="1" hidden="1">
      <c r="A193" s="223" t="s">
        <v>248</v>
      </c>
      <c r="B193" s="318" t="s">
        <v>148</v>
      </c>
      <c r="C193" s="254">
        <v>971</v>
      </c>
      <c r="D193" s="174" t="s">
        <v>241</v>
      </c>
      <c r="E193" s="175" t="s">
        <v>415</v>
      </c>
      <c r="F193" s="175" t="s">
        <v>149</v>
      </c>
      <c r="G193" s="124"/>
      <c r="H193" s="288">
        <f t="shared" si="58"/>
        <v>100</v>
      </c>
      <c r="I193" s="288">
        <f t="shared" si="58"/>
        <v>0</v>
      </c>
      <c r="J193" s="288">
        <f t="shared" si="58"/>
        <v>150</v>
      </c>
      <c r="K193" s="288">
        <f t="shared" si="58"/>
        <v>0</v>
      </c>
      <c r="L193" s="288">
        <f t="shared" si="58"/>
        <v>250</v>
      </c>
      <c r="M193" s="288">
        <f t="shared" si="58"/>
        <v>145</v>
      </c>
      <c r="N193" s="288"/>
      <c r="O193" s="366"/>
      <c r="P193" s="367"/>
      <c r="Q193" s="367"/>
      <c r="R193" s="367"/>
      <c r="S193" s="367"/>
      <c r="T193" s="367"/>
      <c r="U193" s="367"/>
      <c r="V193" s="367"/>
      <c r="W193" s="367"/>
      <c r="X193" s="367"/>
      <c r="Y193" s="367"/>
      <c r="Z193" s="367"/>
      <c r="AA193" s="367"/>
      <c r="AB193" s="36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</row>
    <row r="194" spans="1:46" ht="12.75" customHeight="1" hidden="1">
      <c r="A194" s="238" t="s">
        <v>248</v>
      </c>
      <c r="B194" s="246" t="s">
        <v>150</v>
      </c>
      <c r="C194" s="312">
        <v>971</v>
      </c>
      <c r="D194" s="185" t="s">
        <v>241</v>
      </c>
      <c r="E194" s="175" t="s">
        <v>415</v>
      </c>
      <c r="F194" s="186" t="s">
        <v>149</v>
      </c>
      <c r="G194" s="190" t="s">
        <v>151</v>
      </c>
      <c r="H194" s="288">
        <f t="shared" si="58"/>
        <v>100</v>
      </c>
      <c r="I194" s="288">
        <f t="shared" si="58"/>
        <v>0</v>
      </c>
      <c r="J194" s="288">
        <f t="shared" si="58"/>
        <v>150</v>
      </c>
      <c r="K194" s="288">
        <f t="shared" si="58"/>
        <v>0</v>
      </c>
      <c r="L194" s="288">
        <f t="shared" si="58"/>
        <v>250</v>
      </c>
      <c r="M194" s="288">
        <f t="shared" si="58"/>
        <v>145</v>
      </c>
      <c r="N194" s="288"/>
      <c r="O194" s="366"/>
      <c r="P194" s="367"/>
      <c r="Q194" s="367"/>
      <c r="R194" s="367"/>
      <c r="S194" s="367"/>
      <c r="T194" s="367"/>
      <c r="U194" s="367"/>
      <c r="V194" s="367"/>
      <c r="W194" s="367"/>
      <c r="X194" s="367"/>
      <c r="Y194" s="367"/>
      <c r="Z194" s="367"/>
      <c r="AA194" s="367"/>
      <c r="AB194" s="36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</row>
    <row r="195" spans="1:46" ht="12.75" customHeight="1" hidden="1">
      <c r="A195" s="238" t="s">
        <v>248</v>
      </c>
      <c r="B195" s="236" t="s">
        <v>217</v>
      </c>
      <c r="C195" s="219">
        <v>971</v>
      </c>
      <c r="D195" s="185" t="s">
        <v>241</v>
      </c>
      <c r="E195" s="175" t="s">
        <v>415</v>
      </c>
      <c r="F195" s="186" t="s">
        <v>149</v>
      </c>
      <c r="G195" s="163" t="s">
        <v>218</v>
      </c>
      <c r="H195" s="296">
        <f t="shared" si="58"/>
        <v>100</v>
      </c>
      <c r="I195" s="296">
        <f t="shared" si="58"/>
        <v>0</v>
      </c>
      <c r="J195" s="296">
        <f t="shared" si="58"/>
        <v>150</v>
      </c>
      <c r="K195" s="296">
        <f t="shared" si="58"/>
        <v>0</v>
      </c>
      <c r="L195" s="296">
        <f t="shared" si="58"/>
        <v>250</v>
      </c>
      <c r="M195" s="296">
        <f t="shared" si="58"/>
        <v>145</v>
      </c>
      <c r="N195" s="296"/>
      <c r="O195" s="366"/>
      <c r="P195" s="367"/>
      <c r="Q195" s="367"/>
      <c r="R195" s="367"/>
      <c r="S195" s="367"/>
      <c r="T195" s="367"/>
      <c r="U195" s="367"/>
      <c r="V195" s="367"/>
      <c r="W195" s="367"/>
      <c r="X195" s="367"/>
      <c r="Y195" s="367"/>
      <c r="Z195" s="367"/>
      <c r="AA195" s="367"/>
      <c r="AB195" s="36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</row>
    <row r="196" spans="1:46" ht="12.75" customHeight="1" hidden="1">
      <c r="A196" s="217" t="s">
        <v>248</v>
      </c>
      <c r="B196" s="235" t="s">
        <v>219</v>
      </c>
      <c r="C196" s="219">
        <v>971</v>
      </c>
      <c r="D196" s="190" t="s">
        <v>241</v>
      </c>
      <c r="E196" s="191" t="s">
        <v>415</v>
      </c>
      <c r="F196" s="191" t="s">
        <v>149</v>
      </c>
      <c r="G196" s="190" t="s">
        <v>220</v>
      </c>
      <c r="H196" s="290">
        <f aca="true" t="shared" si="59" ref="H196:M196">SUM(H198)</f>
        <v>100</v>
      </c>
      <c r="I196" s="290">
        <f t="shared" si="59"/>
        <v>0</v>
      </c>
      <c r="J196" s="290">
        <f t="shared" si="59"/>
        <v>150</v>
      </c>
      <c r="K196" s="290">
        <f t="shared" si="59"/>
        <v>0</v>
      </c>
      <c r="L196" s="290">
        <f t="shared" si="59"/>
        <v>250</v>
      </c>
      <c r="M196" s="290">
        <f t="shared" si="59"/>
        <v>145</v>
      </c>
      <c r="N196" s="290"/>
      <c r="O196" s="366"/>
      <c r="P196" s="367"/>
      <c r="Q196" s="367"/>
      <c r="R196" s="367"/>
      <c r="S196" s="367"/>
      <c r="T196" s="367"/>
      <c r="U196" s="367"/>
      <c r="V196" s="367"/>
      <c r="W196" s="367"/>
      <c r="X196" s="367"/>
      <c r="Y196" s="367"/>
      <c r="Z196" s="367"/>
      <c r="AA196" s="367"/>
      <c r="AB196" s="36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</row>
    <row r="197" spans="1:46" ht="9.75" customHeight="1" hidden="1">
      <c r="A197" s="223"/>
      <c r="B197" s="246" t="s">
        <v>221</v>
      </c>
      <c r="C197" s="254"/>
      <c r="D197" s="347"/>
      <c r="E197" s="174"/>
      <c r="F197" s="175"/>
      <c r="G197" s="174"/>
      <c r="H197" s="288"/>
      <c r="I197" s="288"/>
      <c r="J197" s="288"/>
      <c r="K197" s="288"/>
      <c r="L197" s="302"/>
      <c r="M197" s="288"/>
      <c r="N197" s="288"/>
      <c r="O197" s="366"/>
      <c r="P197" s="337"/>
      <c r="Q197" s="337"/>
      <c r="R197" s="337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</row>
    <row r="198" spans="1:46" s="8" customFormat="1" ht="13.5" customHeight="1" hidden="1">
      <c r="A198" s="247" t="s">
        <v>249</v>
      </c>
      <c r="B198" s="134" t="s">
        <v>414</v>
      </c>
      <c r="C198" s="328">
        <v>971</v>
      </c>
      <c r="D198" s="211" t="s">
        <v>241</v>
      </c>
      <c r="E198" s="194" t="s">
        <v>415</v>
      </c>
      <c r="F198" s="204" t="s">
        <v>149</v>
      </c>
      <c r="G198" s="212" t="s">
        <v>220</v>
      </c>
      <c r="H198" s="292">
        <v>100</v>
      </c>
      <c r="I198" s="292"/>
      <c r="J198" s="292">
        <v>150</v>
      </c>
      <c r="K198" s="292"/>
      <c r="L198" s="291">
        <f>SUM(H198:K198)</f>
        <v>250</v>
      </c>
      <c r="M198" s="292">
        <v>145</v>
      </c>
      <c r="N198" s="291"/>
      <c r="O198" s="336"/>
      <c r="P198" s="367"/>
      <c r="Q198" s="367"/>
      <c r="R198" s="367"/>
      <c r="S198" s="367"/>
      <c r="T198" s="367"/>
      <c r="U198" s="367"/>
      <c r="V198" s="367"/>
      <c r="W198" s="367"/>
      <c r="X198" s="367"/>
      <c r="Y198" s="367"/>
      <c r="Z198" s="367"/>
      <c r="AA198" s="367"/>
      <c r="AB198" s="367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</row>
    <row r="199" spans="1:46" s="8" customFormat="1" ht="13.5" customHeight="1" hidden="1">
      <c r="A199" s="220"/>
      <c r="B199" s="244"/>
      <c r="C199" s="349"/>
      <c r="D199" s="193"/>
      <c r="E199" s="194"/>
      <c r="F199" s="194"/>
      <c r="G199" s="193"/>
      <c r="H199" s="289"/>
      <c r="I199" s="289"/>
      <c r="J199" s="289"/>
      <c r="K199" s="289"/>
      <c r="L199" s="288"/>
      <c r="M199" s="289"/>
      <c r="N199" s="288"/>
      <c r="O199" s="366"/>
      <c r="P199" s="367"/>
      <c r="Q199" s="367"/>
      <c r="R199" s="367"/>
      <c r="S199" s="367"/>
      <c r="T199" s="367"/>
      <c r="U199" s="367"/>
      <c r="V199" s="367"/>
      <c r="W199" s="367"/>
      <c r="X199" s="367"/>
      <c r="Y199" s="367"/>
      <c r="Z199" s="367"/>
      <c r="AA199" s="367"/>
      <c r="AB199" s="367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</row>
    <row r="200" spans="1:46" s="8" customFormat="1" ht="12.75" customHeight="1">
      <c r="A200" s="223" t="s">
        <v>251</v>
      </c>
      <c r="B200" s="130" t="s">
        <v>247</v>
      </c>
      <c r="C200" s="254">
        <v>971</v>
      </c>
      <c r="D200" s="174" t="s">
        <v>241</v>
      </c>
      <c r="E200" s="175" t="s">
        <v>416</v>
      </c>
      <c r="F200" s="175"/>
      <c r="G200" s="174"/>
      <c r="H200" s="288">
        <f aca="true" t="shared" si="60" ref="H200:M203">SUM(H201)</f>
        <v>3685</v>
      </c>
      <c r="I200" s="288">
        <f t="shared" si="60"/>
        <v>0</v>
      </c>
      <c r="J200" s="288">
        <f t="shared" si="60"/>
        <v>0</v>
      </c>
      <c r="K200" s="288">
        <f t="shared" si="60"/>
        <v>0</v>
      </c>
      <c r="L200" s="288">
        <f t="shared" si="60"/>
        <v>3685</v>
      </c>
      <c r="M200" s="288">
        <f t="shared" si="60"/>
        <v>1617</v>
      </c>
      <c r="N200" s="288">
        <v>44</v>
      </c>
      <c r="O200" s="366"/>
      <c r="P200" s="337"/>
      <c r="Q200" s="337"/>
      <c r="R200" s="337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</row>
    <row r="201" spans="1:46" ht="12.75" customHeight="1" hidden="1">
      <c r="A201" s="223" t="s">
        <v>251</v>
      </c>
      <c r="B201" s="318" t="s">
        <v>148</v>
      </c>
      <c r="C201" s="254">
        <v>971</v>
      </c>
      <c r="D201" s="174" t="s">
        <v>241</v>
      </c>
      <c r="E201" s="175" t="s">
        <v>416</v>
      </c>
      <c r="F201" s="175" t="s">
        <v>149</v>
      </c>
      <c r="G201" s="124"/>
      <c r="H201" s="288">
        <f t="shared" si="60"/>
        <v>3685</v>
      </c>
      <c r="I201" s="288">
        <f t="shared" si="60"/>
        <v>0</v>
      </c>
      <c r="J201" s="288">
        <f t="shared" si="60"/>
        <v>0</v>
      </c>
      <c r="K201" s="288">
        <f t="shared" si="60"/>
        <v>0</v>
      </c>
      <c r="L201" s="288">
        <f t="shared" si="60"/>
        <v>3685</v>
      </c>
      <c r="M201" s="288">
        <f t="shared" si="60"/>
        <v>1617</v>
      </c>
      <c r="N201" s="288"/>
      <c r="O201" s="366"/>
      <c r="P201" s="379"/>
      <c r="Q201" s="379"/>
      <c r="R201" s="379"/>
      <c r="S201" s="379"/>
      <c r="T201" s="379"/>
      <c r="U201" s="379"/>
      <c r="V201" s="379"/>
      <c r="W201" s="379"/>
      <c r="X201" s="379"/>
      <c r="Y201" s="379"/>
      <c r="Z201" s="379"/>
      <c r="AA201" s="379"/>
      <c r="AB201" s="379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</row>
    <row r="202" spans="1:46" ht="12.75" customHeight="1" hidden="1">
      <c r="A202" s="238" t="s">
        <v>251</v>
      </c>
      <c r="B202" s="246" t="s">
        <v>150</v>
      </c>
      <c r="C202" s="312">
        <v>971</v>
      </c>
      <c r="D202" s="185" t="s">
        <v>241</v>
      </c>
      <c r="E202" s="175" t="s">
        <v>416</v>
      </c>
      <c r="F202" s="186" t="s">
        <v>149</v>
      </c>
      <c r="G202" s="190" t="s">
        <v>151</v>
      </c>
      <c r="H202" s="288">
        <f t="shared" si="60"/>
        <v>3685</v>
      </c>
      <c r="I202" s="288">
        <f t="shared" si="60"/>
        <v>0</v>
      </c>
      <c r="J202" s="288">
        <f t="shared" si="60"/>
        <v>0</v>
      </c>
      <c r="K202" s="288">
        <f t="shared" si="60"/>
        <v>0</v>
      </c>
      <c r="L202" s="288">
        <f t="shared" si="60"/>
        <v>3685</v>
      </c>
      <c r="M202" s="288">
        <f t="shared" si="60"/>
        <v>1617</v>
      </c>
      <c r="N202" s="288"/>
      <c r="O202" s="366"/>
      <c r="P202" s="367"/>
      <c r="Q202" s="367"/>
      <c r="R202" s="367"/>
      <c r="S202" s="367"/>
      <c r="T202" s="367"/>
      <c r="U202" s="367"/>
      <c r="V202" s="367"/>
      <c r="W202" s="367"/>
      <c r="X202" s="367"/>
      <c r="Y202" s="367"/>
      <c r="Z202" s="367"/>
      <c r="AA202" s="367"/>
      <c r="AB202" s="36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</row>
    <row r="203" spans="1:46" ht="12.75" customHeight="1" hidden="1">
      <c r="A203" s="238" t="s">
        <v>251</v>
      </c>
      <c r="B203" s="236" t="s">
        <v>217</v>
      </c>
      <c r="C203" s="219">
        <v>971</v>
      </c>
      <c r="D203" s="185" t="s">
        <v>241</v>
      </c>
      <c r="E203" s="175" t="s">
        <v>416</v>
      </c>
      <c r="F203" s="186" t="s">
        <v>149</v>
      </c>
      <c r="G203" s="163" t="s">
        <v>218</v>
      </c>
      <c r="H203" s="288">
        <f t="shared" si="60"/>
        <v>3685</v>
      </c>
      <c r="I203" s="288">
        <f t="shared" si="60"/>
        <v>0</v>
      </c>
      <c r="J203" s="288">
        <f t="shared" si="60"/>
        <v>0</v>
      </c>
      <c r="K203" s="288">
        <f t="shared" si="60"/>
        <v>0</v>
      </c>
      <c r="L203" s="288">
        <f>SUM(L204)</f>
        <v>3685</v>
      </c>
      <c r="M203" s="288">
        <f>SUM(M204)</f>
        <v>1617</v>
      </c>
      <c r="N203" s="288"/>
      <c r="O203" s="366"/>
      <c r="P203" s="367"/>
      <c r="Q203" s="367"/>
      <c r="R203" s="367"/>
      <c r="S203" s="367"/>
      <c r="T203" s="367"/>
      <c r="U203" s="367"/>
      <c r="V203" s="367"/>
      <c r="W203" s="367"/>
      <c r="X203" s="367"/>
      <c r="Y203" s="367"/>
      <c r="Z203" s="367"/>
      <c r="AA203" s="367"/>
      <c r="AB203" s="36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</row>
    <row r="204" spans="1:46" ht="12.75" customHeight="1" hidden="1">
      <c r="A204" s="217" t="s">
        <v>251</v>
      </c>
      <c r="B204" s="235" t="s">
        <v>219</v>
      </c>
      <c r="C204" s="219">
        <v>971</v>
      </c>
      <c r="D204" s="190" t="s">
        <v>241</v>
      </c>
      <c r="E204" s="191" t="s">
        <v>416</v>
      </c>
      <c r="F204" s="191" t="s">
        <v>149</v>
      </c>
      <c r="G204" s="190" t="s">
        <v>220</v>
      </c>
      <c r="H204" s="290">
        <f aca="true" t="shared" si="61" ref="H204:M204">SUM(H206)</f>
        <v>3685</v>
      </c>
      <c r="I204" s="290">
        <f t="shared" si="61"/>
        <v>0</v>
      </c>
      <c r="J204" s="290">
        <f t="shared" si="61"/>
        <v>0</v>
      </c>
      <c r="K204" s="290">
        <f t="shared" si="61"/>
        <v>0</v>
      </c>
      <c r="L204" s="290">
        <f t="shared" si="61"/>
        <v>3685</v>
      </c>
      <c r="M204" s="290">
        <f t="shared" si="61"/>
        <v>1617</v>
      </c>
      <c r="N204" s="290"/>
      <c r="O204" s="366"/>
      <c r="P204" s="367"/>
      <c r="Q204" s="367"/>
      <c r="R204" s="367"/>
      <c r="S204" s="367"/>
      <c r="T204" s="367"/>
      <c r="U204" s="367"/>
      <c r="V204" s="367"/>
      <c r="W204" s="367"/>
      <c r="X204" s="367"/>
      <c r="Y204" s="367"/>
      <c r="Z204" s="367"/>
      <c r="AA204" s="367"/>
      <c r="AB204" s="36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</row>
    <row r="205" spans="1:46" ht="9.75" customHeight="1" hidden="1">
      <c r="A205" s="223"/>
      <c r="B205" s="246" t="s">
        <v>221</v>
      </c>
      <c r="C205" s="254"/>
      <c r="D205" s="347"/>
      <c r="E205" s="174"/>
      <c r="F205" s="175"/>
      <c r="G205" s="174"/>
      <c r="H205" s="288"/>
      <c r="I205" s="288"/>
      <c r="J205" s="288"/>
      <c r="K205" s="288"/>
      <c r="L205" s="302"/>
      <c r="M205" s="288"/>
      <c r="N205" s="288"/>
      <c r="O205" s="366"/>
      <c r="P205" s="367"/>
      <c r="Q205" s="367"/>
      <c r="R205" s="367"/>
      <c r="S205" s="367"/>
      <c r="T205" s="367"/>
      <c r="U205" s="367"/>
      <c r="V205" s="367"/>
      <c r="W205" s="367"/>
      <c r="X205" s="367"/>
      <c r="Y205" s="367"/>
      <c r="Z205" s="367"/>
      <c r="AA205" s="367"/>
      <c r="AB205" s="36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</row>
    <row r="206" spans="1:46" ht="12.75" customHeight="1" hidden="1">
      <c r="A206" s="247" t="s">
        <v>252</v>
      </c>
      <c r="B206" s="244" t="s">
        <v>414</v>
      </c>
      <c r="C206" s="328">
        <v>971</v>
      </c>
      <c r="D206" s="211" t="s">
        <v>241</v>
      </c>
      <c r="E206" s="194" t="s">
        <v>416</v>
      </c>
      <c r="F206" s="204" t="s">
        <v>149</v>
      </c>
      <c r="G206" s="212" t="s">
        <v>220</v>
      </c>
      <c r="H206" s="292">
        <v>3685</v>
      </c>
      <c r="I206" s="292"/>
      <c r="J206" s="292"/>
      <c r="K206" s="292"/>
      <c r="L206" s="291">
        <f>SUM(H206:K206)</f>
        <v>3685</v>
      </c>
      <c r="M206" s="292">
        <v>1617</v>
      </c>
      <c r="N206" s="292"/>
      <c r="O206" s="336"/>
      <c r="P206" s="367"/>
      <c r="Q206" s="367"/>
      <c r="R206" s="367"/>
      <c r="S206" s="367"/>
      <c r="T206" s="367"/>
      <c r="U206" s="367"/>
      <c r="V206" s="367"/>
      <c r="W206" s="367"/>
      <c r="X206" s="367"/>
      <c r="Y206" s="367"/>
      <c r="Z206" s="367"/>
      <c r="AA206" s="367"/>
      <c r="AB206" s="36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</row>
    <row r="207" spans="1:46" ht="12.75" customHeight="1" hidden="1">
      <c r="A207" s="238"/>
      <c r="B207" s="149"/>
      <c r="C207" s="312"/>
      <c r="D207" s="132"/>
      <c r="E207" s="135"/>
      <c r="F207" s="135"/>
      <c r="G207" s="132"/>
      <c r="H207" s="291"/>
      <c r="I207" s="291"/>
      <c r="J207" s="291"/>
      <c r="K207" s="291"/>
      <c r="L207" s="345"/>
      <c r="M207" s="291"/>
      <c r="N207" s="291"/>
      <c r="O207" s="336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</row>
    <row r="208" spans="1:46" ht="12.75" customHeight="1">
      <c r="A208" s="238" t="s">
        <v>255</v>
      </c>
      <c r="B208" s="129" t="s">
        <v>250</v>
      </c>
      <c r="C208" s="312">
        <v>971</v>
      </c>
      <c r="D208" s="185" t="s">
        <v>241</v>
      </c>
      <c r="E208" s="186" t="s">
        <v>417</v>
      </c>
      <c r="F208" s="186"/>
      <c r="G208" s="185"/>
      <c r="H208" s="289">
        <f aca="true" t="shared" si="62" ref="H208:K211">SUM(H209)</f>
        <v>300</v>
      </c>
      <c r="I208" s="289">
        <f t="shared" si="62"/>
        <v>0</v>
      </c>
      <c r="J208" s="289">
        <f t="shared" si="62"/>
        <v>0</v>
      </c>
      <c r="K208" s="289">
        <f t="shared" si="62"/>
        <v>0</v>
      </c>
      <c r="L208" s="289">
        <f aca="true" t="shared" si="63" ref="L208:M211">SUM(L209)</f>
        <v>300</v>
      </c>
      <c r="M208" s="288">
        <f t="shared" si="63"/>
        <v>138</v>
      </c>
      <c r="N208" s="288">
        <v>46</v>
      </c>
      <c r="O208" s="366"/>
      <c r="P208" s="367"/>
      <c r="Q208" s="367"/>
      <c r="R208" s="367"/>
      <c r="S208" s="367"/>
      <c r="T208" s="367"/>
      <c r="U208" s="367"/>
      <c r="V208" s="367"/>
      <c r="W208" s="367"/>
      <c r="X208" s="367"/>
      <c r="Y208" s="367"/>
      <c r="Z208" s="367"/>
      <c r="AA208" s="367"/>
      <c r="AB208" s="36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</row>
    <row r="209" spans="1:46" s="8" customFormat="1" ht="12.75" customHeight="1" hidden="1">
      <c r="A209" s="238" t="s">
        <v>255</v>
      </c>
      <c r="B209" s="139" t="s">
        <v>148</v>
      </c>
      <c r="C209" s="254">
        <v>971</v>
      </c>
      <c r="D209" s="174" t="s">
        <v>241</v>
      </c>
      <c r="E209" s="186" t="s">
        <v>417</v>
      </c>
      <c r="F209" s="186" t="s">
        <v>149</v>
      </c>
      <c r="G209" s="190"/>
      <c r="H209" s="288">
        <f t="shared" si="62"/>
        <v>300</v>
      </c>
      <c r="I209" s="288">
        <f t="shared" si="62"/>
        <v>0</v>
      </c>
      <c r="J209" s="288">
        <f t="shared" si="62"/>
        <v>0</v>
      </c>
      <c r="K209" s="288">
        <f t="shared" si="62"/>
        <v>0</v>
      </c>
      <c r="L209" s="288">
        <f t="shared" si="63"/>
        <v>300</v>
      </c>
      <c r="M209" s="288">
        <f t="shared" si="63"/>
        <v>138</v>
      </c>
      <c r="N209" s="288"/>
      <c r="O209" s="366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</row>
    <row r="210" spans="1:46" s="8" customFormat="1" ht="12.75" customHeight="1" hidden="1">
      <c r="A210" s="238" t="s">
        <v>255</v>
      </c>
      <c r="B210" s="246" t="s">
        <v>150</v>
      </c>
      <c r="C210" s="312">
        <v>971</v>
      </c>
      <c r="D210" s="185" t="s">
        <v>241</v>
      </c>
      <c r="E210" s="186" t="s">
        <v>417</v>
      </c>
      <c r="F210" s="186" t="s">
        <v>149</v>
      </c>
      <c r="G210" s="190" t="s">
        <v>151</v>
      </c>
      <c r="H210" s="288">
        <f t="shared" si="62"/>
        <v>300</v>
      </c>
      <c r="I210" s="288">
        <f t="shared" si="62"/>
        <v>0</v>
      </c>
      <c r="J210" s="288">
        <f t="shared" si="62"/>
        <v>0</v>
      </c>
      <c r="K210" s="288">
        <f t="shared" si="62"/>
        <v>0</v>
      </c>
      <c r="L210" s="288">
        <f t="shared" si="63"/>
        <v>300</v>
      </c>
      <c r="M210" s="288">
        <f t="shared" si="63"/>
        <v>138</v>
      </c>
      <c r="N210" s="288"/>
      <c r="O210" s="366"/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</row>
    <row r="211" spans="1:46" s="8" customFormat="1" ht="12.75" customHeight="1" hidden="1">
      <c r="A211" s="238" t="s">
        <v>255</v>
      </c>
      <c r="B211" s="236" t="s">
        <v>217</v>
      </c>
      <c r="C211" s="219">
        <v>971</v>
      </c>
      <c r="D211" s="185" t="s">
        <v>241</v>
      </c>
      <c r="E211" s="186" t="s">
        <v>417</v>
      </c>
      <c r="F211" s="186" t="s">
        <v>149</v>
      </c>
      <c r="G211" s="163" t="s">
        <v>218</v>
      </c>
      <c r="H211" s="296">
        <f t="shared" si="62"/>
        <v>300</v>
      </c>
      <c r="I211" s="296">
        <f t="shared" si="62"/>
        <v>0</v>
      </c>
      <c r="J211" s="296">
        <f t="shared" si="62"/>
        <v>0</v>
      </c>
      <c r="K211" s="296">
        <f t="shared" si="62"/>
        <v>0</v>
      </c>
      <c r="L211" s="296">
        <f t="shared" si="63"/>
        <v>300</v>
      </c>
      <c r="M211" s="296">
        <f t="shared" si="63"/>
        <v>138</v>
      </c>
      <c r="N211" s="296"/>
      <c r="O211" s="366"/>
      <c r="P211" s="367"/>
      <c r="Q211" s="367"/>
      <c r="R211" s="367"/>
      <c r="S211" s="367"/>
      <c r="T211" s="367"/>
      <c r="U211" s="367"/>
      <c r="V211" s="367"/>
      <c r="W211" s="367"/>
      <c r="X211" s="367"/>
      <c r="Y211" s="367"/>
      <c r="Z211" s="367"/>
      <c r="AA211" s="367"/>
      <c r="AB211" s="367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</row>
    <row r="212" spans="1:46" s="8" customFormat="1" ht="12.75" customHeight="1" hidden="1">
      <c r="A212" s="232" t="s">
        <v>255</v>
      </c>
      <c r="B212" s="235" t="s">
        <v>219</v>
      </c>
      <c r="C212" s="219">
        <v>971</v>
      </c>
      <c r="D212" s="190" t="s">
        <v>241</v>
      </c>
      <c r="E212" s="197" t="s">
        <v>417</v>
      </c>
      <c r="F212" s="191" t="s">
        <v>149</v>
      </c>
      <c r="G212" s="190" t="s">
        <v>220</v>
      </c>
      <c r="H212" s="290">
        <f aca="true" t="shared" si="64" ref="H212:M212">SUM(H214)</f>
        <v>300</v>
      </c>
      <c r="I212" s="290">
        <f t="shared" si="64"/>
        <v>0</v>
      </c>
      <c r="J212" s="290">
        <f t="shared" si="64"/>
        <v>0</v>
      </c>
      <c r="K212" s="290">
        <f t="shared" si="64"/>
        <v>0</v>
      </c>
      <c r="L212" s="290">
        <f t="shared" si="64"/>
        <v>300</v>
      </c>
      <c r="M212" s="290">
        <f t="shared" si="64"/>
        <v>138</v>
      </c>
      <c r="N212" s="290"/>
      <c r="O212" s="366"/>
      <c r="P212" s="367"/>
      <c r="Q212" s="367"/>
      <c r="R212" s="367"/>
      <c r="S212" s="367"/>
      <c r="T212" s="367"/>
      <c r="U212" s="367"/>
      <c r="V212" s="367"/>
      <c r="W212" s="367"/>
      <c r="X212" s="367"/>
      <c r="Y212" s="367"/>
      <c r="Z212" s="367"/>
      <c r="AA212" s="367"/>
      <c r="AB212" s="367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</row>
    <row r="213" spans="1:46" s="8" customFormat="1" ht="9.75" customHeight="1" hidden="1">
      <c r="A213" s="223"/>
      <c r="B213" s="246" t="s">
        <v>221</v>
      </c>
      <c r="C213" s="254"/>
      <c r="D213" s="348"/>
      <c r="E213" s="174"/>
      <c r="F213" s="175"/>
      <c r="G213" s="174"/>
      <c r="H213" s="288"/>
      <c r="I213" s="288"/>
      <c r="J213" s="288"/>
      <c r="K213" s="288"/>
      <c r="L213" s="302"/>
      <c r="M213" s="288"/>
      <c r="N213" s="288"/>
      <c r="O213" s="366"/>
      <c r="P213" s="367"/>
      <c r="Q213" s="367"/>
      <c r="R213" s="367"/>
      <c r="S213" s="367"/>
      <c r="T213" s="367"/>
      <c r="U213" s="367"/>
      <c r="V213" s="367"/>
      <c r="W213" s="367"/>
      <c r="X213" s="367"/>
      <c r="Y213" s="367"/>
      <c r="Z213" s="367"/>
      <c r="AA213" s="367"/>
      <c r="AB213" s="367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</row>
    <row r="214" spans="1:46" s="8" customFormat="1" ht="12.75" customHeight="1" hidden="1">
      <c r="A214" s="247" t="s">
        <v>256</v>
      </c>
      <c r="B214" s="134" t="s">
        <v>414</v>
      </c>
      <c r="C214" s="328">
        <v>971</v>
      </c>
      <c r="D214" s="250" t="s">
        <v>241</v>
      </c>
      <c r="E214" s="204" t="s">
        <v>417</v>
      </c>
      <c r="F214" s="204" t="s">
        <v>149</v>
      </c>
      <c r="G214" s="212" t="s">
        <v>220</v>
      </c>
      <c r="H214" s="292">
        <v>300</v>
      </c>
      <c r="I214" s="292"/>
      <c r="J214" s="292"/>
      <c r="K214" s="292"/>
      <c r="L214" s="291">
        <f>SUM(H214:K214)</f>
        <v>300</v>
      </c>
      <c r="M214" s="292">
        <v>138</v>
      </c>
      <c r="N214" s="292"/>
      <c r="O214" s="336"/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7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</row>
    <row r="215" spans="1:46" s="8" customFormat="1" ht="12.75" customHeight="1" hidden="1">
      <c r="A215" s="220"/>
      <c r="B215" s="134"/>
      <c r="C215" s="328"/>
      <c r="D215" s="211"/>
      <c r="E215" s="204"/>
      <c r="F215" s="204"/>
      <c r="G215" s="250"/>
      <c r="H215" s="289"/>
      <c r="I215" s="289"/>
      <c r="J215" s="289"/>
      <c r="K215" s="289"/>
      <c r="L215" s="289"/>
      <c r="M215" s="289"/>
      <c r="N215" s="288"/>
      <c r="O215" s="366"/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  <c r="AA215" s="367"/>
      <c r="AB215" s="367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</row>
    <row r="216" spans="1:46" s="8" customFormat="1" ht="14.25" customHeight="1">
      <c r="A216" s="223" t="s">
        <v>418</v>
      </c>
      <c r="B216" s="233" t="s">
        <v>253</v>
      </c>
      <c r="C216" s="254">
        <v>971</v>
      </c>
      <c r="D216" s="174" t="s">
        <v>241</v>
      </c>
      <c r="E216" s="175" t="s">
        <v>419</v>
      </c>
      <c r="F216" s="197"/>
      <c r="G216" s="124"/>
      <c r="H216" s="288">
        <f aca="true" t="shared" si="65" ref="H216:K219">SUM(H217)</f>
        <v>5906</v>
      </c>
      <c r="I216" s="288">
        <f t="shared" si="65"/>
        <v>0</v>
      </c>
      <c r="J216" s="288">
        <f t="shared" si="65"/>
        <v>-150</v>
      </c>
      <c r="K216" s="288">
        <f t="shared" si="65"/>
        <v>0</v>
      </c>
      <c r="L216" s="288">
        <f aca="true" t="shared" si="66" ref="L216:M219">SUM(L217)</f>
        <v>5756</v>
      </c>
      <c r="M216" s="288">
        <f t="shared" si="66"/>
        <v>98</v>
      </c>
      <c r="N216" s="288">
        <v>2</v>
      </c>
      <c r="O216" s="366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</row>
    <row r="217" spans="1:46" s="8" customFormat="1" ht="12.75" customHeight="1" hidden="1">
      <c r="A217" s="238" t="s">
        <v>418</v>
      </c>
      <c r="B217" s="139" t="s">
        <v>148</v>
      </c>
      <c r="C217" s="254">
        <v>971</v>
      </c>
      <c r="D217" s="174" t="s">
        <v>241</v>
      </c>
      <c r="E217" s="186" t="s">
        <v>419</v>
      </c>
      <c r="F217" s="186" t="s">
        <v>149</v>
      </c>
      <c r="G217" s="190"/>
      <c r="H217" s="288">
        <f t="shared" si="65"/>
        <v>5906</v>
      </c>
      <c r="I217" s="288">
        <f t="shared" si="65"/>
        <v>0</v>
      </c>
      <c r="J217" s="288">
        <f t="shared" si="65"/>
        <v>-150</v>
      </c>
      <c r="K217" s="288">
        <f t="shared" si="65"/>
        <v>0</v>
      </c>
      <c r="L217" s="288">
        <f t="shared" si="66"/>
        <v>5756</v>
      </c>
      <c r="M217" s="288">
        <f t="shared" si="66"/>
        <v>98</v>
      </c>
      <c r="N217" s="288"/>
      <c r="O217" s="366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</row>
    <row r="218" spans="1:46" s="8" customFormat="1" ht="12.75" customHeight="1" hidden="1">
      <c r="A218" s="238" t="s">
        <v>418</v>
      </c>
      <c r="B218" s="246" t="s">
        <v>150</v>
      </c>
      <c r="C218" s="312">
        <v>971</v>
      </c>
      <c r="D218" s="185" t="s">
        <v>241</v>
      </c>
      <c r="E218" s="186" t="s">
        <v>419</v>
      </c>
      <c r="F218" s="186" t="s">
        <v>149</v>
      </c>
      <c r="G218" s="190" t="s">
        <v>151</v>
      </c>
      <c r="H218" s="288">
        <f t="shared" si="65"/>
        <v>5906</v>
      </c>
      <c r="I218" s="288">
        <f t="shared" si="65"/>
        <v>0</v>
      </c>
      <c r="J218" s="288">
        <f t="shared" si="65"/>
        <v>-150</v>
      </c>
      <c r="K218" s="288">
        <f t="shared" si="65"/>
        <v>0</v>
      </c>
      <c r="L218" s="288">
        <f t="shared" si="66"/>
        <v>5756</v>
      </c>
      <c r="M218" s="288">
        <f t="shared" si="66"/>
        <v>98</v>
      </c>
      <c r="N218" s="288"/>
      <c r="O218" s="366"/>
      <c r="P218" s="367"/>
      <c r="Q218" s="367"/>
      <c r="R218" s="367"/>
      <c r="S218" s="367"/>
      <c r="T218" s="367"/>
      <c r="U218" s="367"/>
      <c r="V218" s="367"/>
      <c r="W218" s="367"/>
      <c r="X218" s="367"/>
      <c r="Y218" s="367"/>
      <c r="Z218" s="367"/>
      <c r="AA218" s="367"/>
      <c r="AB218" s="367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</row>
    <row r="219" spans="1:46" s="8" customFormat="1" ht="12.75" customHeight="1" hidden="1">
      <c r="A219" s="238" t="s">
        <v>418</v>
      </c>
      <c r="B219" s="236" t="s">
        <v>217</v>
      </c>
      <c r="C219" s="219">
        <v>971</v>
      </c>
      <c r="D219" s="185" t="s">
        <v>241</v>
      </c>
      <c r="E219" s="186" t="s">
        <v>419</v>
      </c>
      <c r="F219" s="186" t="s">
        <v>149</v>
      </c>
      <c r="G219" s="163" t="s">
        <v>218</v>
      </c>
      <c r="H219" s="296">
        <f t="shared" si="65"/>
        <v>5906</v>
      </c>
      <c r="I219" s="296">
        <f t="shared" si="65"/>
        <v>0</v>
      </c>
      <c r="J219" s="296">
        <f t="shared" si="65"/>
        <v>-150</v>
      </c>
      <c r="K219" s="296">
        <f t="shared" si="65"/>
        <v>0</v>
      </c>
      <c r="L219" s="296">
        <f t="shared" si="66"/>
        <v>5756</v>
      </c>
      <c r="M219" s="296">
        <f t="shared" si="66"/>
        <v>98</v>
      </c>
      <c r="N219" s="296"/>
      <c r="O219" s="366"/>
      <c r="P219" s="337"/>
      <c r="Q219" s="337"/>
      <c r="R219" s="337"/>
      <c r="S219" s="337"/>
      <c r="T219" s="337"/>
      <c r="U219" s="337"/>
      <c r="V219" s="337"/>
      <c r="W219" s="337"/>
      <c r="X219" s="337"/>
      <c r="Y219" s="337"/>
      <c r="Z219" s="337"/>
      <c r="AA219" s="337"/>
      <c r="AB219" s="337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</row>
    <row r="220" spans="1:46" s="8" customFormat="1" ht="12.75" customHeight="1" hidden="1">
      <c r="A220" s="232" t="s">
        <v>418</v>
      </c>
      <c r="B220" s="235" t="s">
        <v>219</v>
      </c>
      <c r="C220" s="219">
        <v>971</v>
      </c>
      <c r="D220" s="190" t="s">
        <v>241</v>
      </c>
      <c r="E220" s="197" t="s">
        <v>419</v>
      </c>
      <c r="F220" s="191" t="s">
        <v>149</v>
      </c>
      <c r="G220" s="190" t="s">
        <v>220</v>
      </c>
      <c r="H220" s="290">
        <f aca="true" t="shared" si="67" ref="H220:M220">SUM(H222)</f>
        <v>5906</v>
      </c>
      <c r="I220" s="290">
        <f t="shared" si="67"/>
        <v>0</v>
      </c>
      <c r="J220" s="290">
        <f t="shared" si="67"/>
        <v>-150</v>
      </c>
      <c r="K220" s="290">
        <f t="shared" si="67"/>
        <v>0</v>
      </c>
      <c r="L220" s="290">
        <f t="shared" si="67"/>
        <v>5756</v>
      </c>
      <c r="M220" s="290">
        <f t="shared" si="67"/>
        <v>98</v>
      </c>
      <c r="N220" s="290"/>
      <c r="O220" s="366"/>
      <c r="P220" s="367"/>
      <c r="Q220" s="367"/>
      <c r="R220" s="367"/>
      <c r="S220" s="367"/>
      <c r="T220" s="367"/>
      <c r="U220" s="367"/>
      <c r="V220" s="367"/>
      <c r="W220" s="367"/>
      <c r="X220" s="367"/>
      <c r="Y220" s="367"/>
      <c r="Z220" s="367"/>
      <c r="AA220" s="367"/>
      <c r="AB220" s="367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</row>
    <row r="221" spans="1:46" s="8" customFormat="1" ht="9.75" customHeight="1" hidden="1">
      <c r="A221" s="223"/>
      <c r="B221" s="246" t="s">
        <v>221</v>
      </c>
      <c r="C221" s="254"/>
      <c r="D221" s="347"/>
      <c r="E221" s="174"/>
      <c r="F221" s="175"/>
      <c r="G221" s="174"/>
      <c r="H221" s="288"/>
      <c r="I221" s="288"/>
      <c r="J221" s="288"/>
      <c r="K221" s="288"/>
      <c r="L221" s="302"/>
      <c r="M221" s="288"/>
      <c r="N221" s="288"/>
      <c r="O221" s="366"/>
      <c r="P221" s="367"/>
      <c r="Q221" s="367"/>
      <c r="R221" s="367"/>
      <c r="S221" s="367"/>
      <c r="T221" s="367"/>
      <c r="U221" s="367"/>
      <c r="V221" s="367"/>
      <c r="W221" s="367"/>
      <c r="X221" s="367"/>
      <c r="Y221" s="367"/>
      <c r="Z221" s="367"/>
      <c r="AA221" s="367"/>
      <c r="AB221" s="367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</row>
    <row r="222" spans="1:46" s="8" customFormat="1" ht="12.75" customHeight="1" hidden="1">
      <c r="A222" s="247" t="s">
        <v>420</v>
      </c>
      <c r="B222" s="134" t="s">
        <v>414</v>
      </c>
      <c r="C222" s="328">
        <v>971</v>
      </c>
      <c r="D222" s="211" t="s">
        <v>241</v>
      </c>
      <c r="E222" s="204" t="s">
        <v>419</v>
      </c>
      <c r="F222" s="204" t="s">
        <v>149</v>
      </c>
      <c r="G222" s="212" t="s">
        <v>220</v>
      </c>
      <c r="H222" s="291">
        <v>5906</v>
      </c>
      <c r="I222" s="291"/>
      <c r="J222" s="291">
        <v>-150</v>
      </c>
      <c r="K222" s="291"/>
      <c r="L222" s="291">
        <f>SUM(H222:K222)</f>
        <v>5756</v>
      </c>
      <c r="M222" s="291">
        <v>98</v>
      </c>
      <c r="N222" s="291"/>
      <c r="O222" s="336"/>
      <c r="P222" s="367"/>
      <c r="Q222" s="367"/>
      <c r="R222" s="367"/>
      <c r="S222" s="367"/>
      <c r="T222" s="367"/>
      <c r="U222" s="367"/>
      <c r="V222" s="367"/>
      <c r="W222" s="367"/>
      <c r="X222" s="367"/>
      <c r="Y222" s="367"/>
      <c r="Z222" s="367"/>
      <c r="AA222" s="367"/>
      <c r="AB222" s="367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</row>
    <row r="223" spans="1:46" s="8" customFormat="1" ht="12.75" customHeight="1" hidden="1">
      <c r="A223" s="237"/>
      <c r="B223" s="242"/>
      <c r="C223" s="257"/>
      <c r="D223" s="205"/>
      <c r="E223" s="207"/>
      <c r="F223" s="207"/>
      <c r="G223" s="205"/>
      <c r="H223" s="296"/>
      <c r="I223" s="296"/>
      <c r="J223" s="296"/>
      <c r="K223" s="296"/>
      <c r="L223" s="296"/>
      <c r="M223" s="296"/>
      <c r="N223" s="296"/>
      <c r="O223" s="366"/>
      <c r="P223" s="367"/>
      <c r="Q223" s="367"/>
      <c r="R223" s="367"/>
      <c r="S223" s="367"/>
      <c r="T223" s="367"/>
      <c r="U223" s="367"/>
      <c r="V223" s="367"/>
      <c r="W223" s="367"/>
      <c r="X223" s="367"/>
      <c r="Y223" s="367"/>
      <c r="Z223" s="367"/>
      <c r="AA223" s="367"/>
      <c r="AB223" s="367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</row>
    <row r="224" spans="1:46" s="8" customFormat="1" ht="12.75" customHeight="1">
      <c r="A224" s="188" t="s">
        <v>421</v>
      </c>
      <c r="B224" s="355" t="s">
        <v>460</v>
      </c>
      <c r="C224" s="189">
        <v>971</v>
      </c>
      <c r="D224" s="190" t="s">
        <v>241</v>
      </c>
      <c r="E224" s="191" t="s">
        <v>422</v>
      </c>
      <c r="F224" s="190"/>
      <c r="G224" s="191"/>
      <c r="H224" s="290">
        <f aca="true" t="shared" si="68" ref="H224:M224">SUM(H227)</f>
        <v>1375</v>
      </c>
      <c r="I224" s="290">
        <f t="shared" si="68"/>
        <v>533</v>
      </c>
      <c r="J224" s="290">
        <f t="shared" si="68"/>
        <v>0</v>
      </c>
      <c r="K224" s="290">
        <f t="shared" si="68"/>
        <v>0</v>
      </c>
      <c r="L224" s="290">
        <f t="shared" si="68"/>
        <v>1908</v>
      </c>
      <c r="M224" s="290">
        <f t="shared" si="68"/>
        <v>1342</v>
      </c>
      <c r="N224" s="290">
        <v>70</v>
      </c>
      <c r="O224" s="366"/>
      <c r="P224" s="367"/>
      <c r="Q224" s="367"/>
      <c r="R224" s="367"/>
      <c r="S224" s="367"/>
      <c r="T224" s="367"/>
      <c r="U224" s="367"/>
      <c r="V224" s="367"/>
      <c r="W224" s="367"/>
      <c r="X224" s="367"/>
      <c r="Y224" s="367"/>
      <c r="Z224" s="367"/>
      <c r="AA224" s="367"/>
      <c r="AB224" s="367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</row>
    <row r="225" spans="1:46" s="8" customFormat="1" ht="10.5" customHeight="1">
      <c r="A225" s="136"/>
      <c r="B225" s="166" t="s">
        <v>459</v>
      </c>
      <c r="C225" s="196"/>
      <c r="D225" s="124"/>
      <c r="E225" s="197"/>
      <c r="F225" s="124"/>
      <c r="G225" s="197"/>
      <c r="H225" s="296"/>
      <c r="I225" s="296"/>
      <c r="J225" s="296"/>
      <c r="K225" s="296"/>
      <c r="L225" s="296"/>
      <c r="M225" s="296"/>
      <c r="N225" s="296"/>
      <c r="O225" s="366"/>
      <c r="P225" s="367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  <c r="AA225" s="367"/>
      <c r="AB225" s="367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</row>
    <row r="226" spans="1:46" s="8" customFormat="1" ht="9.75" customHeight="1">
      <c r="A226" s="181"/>
      <c r="B226" s="182" t="s">
        <v>254</v>
      </c>
      <c r="C226" s="201"/>
      <c r="D226" s="174"/>
      <c r="E226" s="175"/>
      <c r="F226" s="174"/>
      <c r="G226" s="175"/>
      <c r="H226" s="293"/>
      <c r="I226" s="293"/>
      <c r="J226" s="293"/>
      <c r="K226" s="293"/>
      <c r="L226" s="293"/>
      <c r="M226" s="293"/>
      <c r="N226" s="293"/>
      <c r="O226" s="336"/>
      <c r="P226" s="367"/>
      <c r="Q226" s="367"/>
      <c r="R226" s="367"/>
      <c r="S226" s="367"/>
      <c r="T226" s="367"/>
      <c r="U226" s="367"/>
      <c r="V226" s="367"/>
      <c r="W226" s="367"/>
      <c r="X226" s="367"/>
      <c r="Y226" s="367"/>
      <c r="Z226" s="367"/>
      <c r="AA226" s="367"/>
      <c r="AB226" s="367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</row>
    <row r="227" spans="1:46" s="8" customFormat="1" ht="12.75" customHeight="1" hidden="1">
      <c r="A227" s="232" t="s">
        <v>421</v>
      </c>
      <c r="B227" s="318" t="s">
        <v>148</v>
      </c>
      <c r="C227" s="254">
        <v>971</v>
      </c>
      <c r="D227" s="174" t="s">
        <v>241</v>
      </c>
      <c r="E227" s="175" t="s">
        <v>422</v>
      </c>
      <c r="F227" s="175" t="s">
        <v>149</v>
      </c>
      <c r="G227" s="124"/>
      <c r="H227" s="288">
        <f aca="true" t="shared" si="69" ref="H227:K229">SUM(H228)</f>
        <v>1375</v>
      </c>
      <c r="I227" s="288">
        <f t="shared" si="69"/>
        <v>533</v>
      </c>
      <c r="J227" s="288">
        <f t="shared" si="69"/>
        <v>0</v>
      </c>
      <c r="K227" s="288">
        <f t="shared" si="69"/>
        <v>0</v>
      </c>
      <c r="L227" s="288">
        <f aca="true" t="shared" si="70" ref="L227:M229">SUM(L228)</f>
        <v>1908</v>
      </c>
      <c r="M227" s="288">
        <f t="shared" si="70"/>
        <v>1342</v>
      </c>
      <c r="N227" s="288"/>
      <c r="O227" s="366"/>
      <c r="P227" s="337"/>
      <c r="Q227" s="337"/>
      <c r="R227" s="337"/>
      <c r="S227" s="337"/>
      <c r="T227" s="337"/>
      <c r="U227" s="337"/>
      <c r="V227" s="337"/>
      <c r="W227" s="337"/>
      <c r="X227" s="337"/>
      <c r="Y227" s="337"/>
      <c r="Z227" s="337"/>
      <c r="AA227" s="337"/>
      <c r="AB227" s="337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</row>
    <row r="228" spans="1:46" s="8" customFormat="1" ht="12.75" customHeight="1" hidden="1">
      <c r="A228" s="217" t="s">
        <v>421</v>
      </c>
      <c r="B228" s="246" t="s">
        <v>150</v>
      </c>
      <c r="C228" s="312">
        <v>971</v>
      </c>
      <c r="D228" s="185" t="s">
        <v>241</v>
      </c>
      <c r="E228" s="186" t="s">
        <v>422</v>
      </c>
      <c r="F228" s="186" t="s">
        <v>149</v>
      </c>
      <c r="G228" s="190" t="s">
        <v>151</v>
      </c>
      <c r="H228" s="288">
        <f t="shared" si="69"/>
        <v>1375</v>
      </c>
      <c r="I228" s="288">
        <f t="shared" si="69"/>
        <v>533</v>
      </c>
      <c r="J228" s="288">
        <f t="shared" si="69"/>
        <v>0</v>
      </c>
      <c r="K228" s="288">
        <f t="shared" si="69"/>
        <v>0</v>
      </c>
      <c r="L228" s="288">
        <f t="shared" si="70"/>
        <v>1908</v>
      </c>
      <c r="M228" s="288">
        <f t="shared" si="70"/>
        <v>1342</v>
      </c>
      <c r="N228" s="288"/>
      <c r="O228" s="366"/>
      <c r="P228" s="337"/>
      <c r="Q228" s="337"/>
      <c r="R228" s="337"/>
      <c r="S228" s="337"/>
      <c r="T228" s="337"/>
      <c r="U228" s="337"/>
      <c r="V228" s="337"/>
      <c r="W228" s="337"/>
      <c r="X228" s="337"/>
      <c r="Y228" s="337"/>
      <c r="Z228" s="337"/>
      <c r="AA228" s="337"/>
      <c r="AB228" s="337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</row>
    <row r="229" spans="1:46" s="8" customFormat="1" ht="12.75" customHeight="1" hidden="1">
      <c r="A229" s="238" t="s">
        <v>421</v>
      </c>
      <c r="B229" s="236" t="s">
        <v>217</v>
      </c>
      <c r="C229" s="219">
        <v>971</v>
      </c>
      <c r="D229" s="185" t="s">
        <v>241</v>
      </c>
      <c r="E229" s="186" t="s">
        <v>422</v>
      </c>
      <c r="F229" s="186" t="s">
        <v>149</v>
      </c>
      <c r="G229" s="163" t="s">
        <v>218</v>
      </c>
      <c r="H229" s="288">
        <f t="shared" si="69"/>
        <v>1375</v>
      </c>
      <c r="I229" s="288">
        <f t="shared" si="69"/>
        <v>533</v>
      </c>
      <c r="J229" s="288">
        <f t="shared" si="69"/>
        <v>0</v>
      </c>
      <c r="K229" s="288">
        <f t="shared" si="69"/>
        <v>0</v>
      </c>
      <c r="L229" s="288">
        <f t="shared" si="70"/>
        <v>1908</v>
      </c>
      <c r="M229" s="288">
        <f t="shared" si="70"/>
        <v>1342</v>
      </c>
      <c r="N229" s="288"/>
      <c r="O229" s="366"/>
      <c r="P229" s="367"/>
      <c r="Q229" s="367"/>
      <c r="R229" s="367"/>
      <c r="S229" s="367"/>
      <c r="T229" s="367"/>
      <c r="U229" s="367"/>
      <c r="V229" s="367"/>
      <c r="W229" s="367"/>
      <c r="X229" s="367"/>
      <c r="Y229" s="367"/>
      <c r="Z229" s="367"/>
      <c r="AA229" s="367"/>
      <c r="AB229" s="367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</row>
    <row r="230" spans="1:46" s="8" customFormat="1" ht="12.75" customHeight="1" hidden="1">
      <c r="A230" s="232" t="s">
        <v>421</v>
      </c>
      <c r="B230" s="235" t="s">
        <v>219</v>
      </c>
      <c r="C230" s="219">
        <v>971</v>
      </c>
      <c r="D230" s="190" t="s">
        <v>241</v>
      </c>
      <c r="E230" s="197" t="s">
        <v>422</v>
      </c>
      <c r="F230" s="191" t="s">
        <v>149</v>
      </c>
      <c r="G230" s="190" t="s">
        <v>220</v>
      </c>
      <c r="H230" s="338">
        <f aca="true" t="shared" si="71" ref="H230:M230">SUM(H232)</f>
        <v>1375</v>
      </c>
      <c r="I230" s="338">
        <f t="shared" si="71"/>
        <v>533</v>
      </c>
      <c r="J230" s="338">
        <f t="shared" si="71"/>
        <v>0</v>
      </c>
      <c r="K230" s="338">
        <f t="shared" si="71"/>
        <v>0</v>
      </c>
      <c r="L230" s="338">
        <f t="shared" si="71"/>
        <v>1908</v>
      </c>
      <c r="M230" s="338">
        <f t="shared" si="71"/>
        <v>1342</v>
      </c>
      <c r="N230" s="290"/>
      <c r="O230" s="366"/>
      <c r="P230" s="367"/>
      <c r="Q230" s="367"/>
      <c r="R230" s="367"/>
      <c r="S230" s="367"/>
      <c r="T230" s="367"/>
      <c r="U230" s="367"/>
      <c r="V230" s="367"/>
      <c r="W230" s="367"/>
      <c r="X230" s="367"/>
      <c r="Y230" s="367"/>
      <c r="Z230" s="367"/>
      <c r="AA230" s="367"/>
      <c r="AB230" s="367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</row>
    <row r="231" spans="1:46" s="8" customFormat="1" ht="9.75" customHeight="1" hidden="1">
      <c r="A231" s="223"/>
      <c r="B231" s="246" t="s">
        <v>221</v>
      </c>
      <c r="C231" s="254"/>
      <c r="D231" s="347"/>
      <c r="E231" s="174"/>
      <c r="F231" s="175"/>
      <c r="G231" s="174"/>
      <c r="H231" s="288"/>
      <c r="I231" s="288"/>
      <c r="J231" s="288"/>
      <c r="K231" s="288"/>
      <c r="L231" s="302"/>
      <c r="M231" s="288"/>
      <c r="N231" s="288"/>
      <c r="O231" s="366"/>
      <c r="P231" s="367"/>
      <c r="Q231" s="367"/>
      <c r="R231" s="367"/>
      <c r="S231" s="367"/>
      <c r="T231" s="367"/>
      <c r="U231" s="367"/>
      <c r="V231" s="367"/>
      <c r="W231" s="367"/>
      <c r="X231" s="367"/>
      <c r="Y231" s="367"/>
      <c r="Z231" s="367"/>
      <c r="AA231" s="367"/>
      <c r="AB231" s="367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</row>
    <row r="232" spans="1:46" s="8" customFormat="1" ht="12.75" customHeight="1" hidden="1">
      <c r="A232" s="247" t="s">
        <v>423</v>
      </c>
      <c r="B232" s="134" t="s">
        <v>414</v>
      </c>
      <c r="C232" s="328">
        <v>971</v>
      </c>
      <c r="D232" s="211" t="s">
        <v>241</v>
      </c>
      <c r="E232" s="204" t="s">
        <v>422</v>
      </c>
      <c r="F232" s="207" t="s">
        <v>149</v>
      </c>
      <c r="G232" s="208" t="s">
        <v>220</v>
      </c>
      <c r="H232" s="291">
        <v>1375</v>
      </c>
      <c r="I232" s="291">
        <v>533</v>
      </c>
      <c r="J232" s="291"/>
      <c r="K232" s="291"/>
      <c r="L232" s="291">
        <f>SUM(H232:K232)</f>
        <v>1908</v>
      </c>
      <c r="M232" s="291">
        <v>1342</v>
      </c>
      <c r="N232" s="291"/>
      <c r="O232" s="336"/>
      <c r="P232" s="367"/>
      <c r="Q232" s="367"/>
      <c r="R232" s="367"/>
      <c r="S232" s="367"/>
      <c r="T232" s="367"/>
      <c r="U232" s="367"/>
      <c r="V232" s="367"/>
      <c r="W232" s="367"/>
      <c r="X232" s="367"/>
      <c r="Y232" s="367"/>
      <c r="Z232" s="367"/>
      <c r="AA232" s="367"/>
      <c r="AB232" s="367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</row>
    <row r="233" spans="1:46" s="8" customFormat="1" ht="12.75" customHeight="1" hidden="1">
      <c r="A233" s="220"/>
      <c r="B233" s="134"/>
      <c r="C233" s="349"/>
      <c r="D233" s="193"/>
      <c r="E233" s="194"/>
      <c r="F233" s="207"/>
      <c r="G233" s="205"/>
      <c r="H233" s="288"/>
      <c r="I233" s="288"/>
      <c r="J233" s="288"/>
      <c r="K233" s="288"/>
      <c r="L233" s="288"/>
      <c r="M233" s="288"/>
      <c r="N233" s="288"/>
      <c r="O233" s="366"/>
      <c r="P233" s="367"/>
      <c r="Q233" s="367"/>
      <c r="R233" s="367"/>
      <c r="S233" s="367"/>
      <c r="T233" s="367"/>
      <c r="U233" s="367"/>
      <c r="V233" s="367"/>
      <c r="W233" s="367"/>
      <c r="X233" s="367"/>
      <c r="Y233" s="367"/>
      <c r="Z233" s="367"/>
      <c r="AA233" s="367"/>
      <c r="AB233" s="367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</row>
    <row r="234" spans="1:46" s="8" customFormat="1" ht="14.25" customHeight="1">
      <c r="A234" s="223" t="s">
        <v>424</v>
      </c>
      <c r="B234" s="233" t="s">
        <v>257</v>
      </c>
      <c r="C234" s="254">
        <v>971</v>
      </c>
      <c r="D234" s="174" t="s">
        <v>241</v>
      </c>
      <c r="E234" s="175" t="s">
        <v>425</v>
      </c>
      <c r="F234" s="191" t="s">
        <v>108</v>
      </c>
      <c r="G234" s="190" t="s">
        <v>108</v>
      </c>
      <c r="H234" s="288">
        <f aca="true" t="shared" si="72" ref="H234:M235">SUM(H235)</f>
        <v>5458</v>
      </c>
      <c r="I234" s="288">
        <f t="shared" si="72"/>
        <v>0</v>
      </c>
      <c r="J234" s="288">
        <f t="shared" si="72"/>
        <v>0</v>
      </c>
      <c r="K234" s="288">
        <f t="shared" si="72"/>
        <v>0</v>
      </c>
      <c r="L234" s="288">
        <f t="shared" si="72"/>
        <v>5458</v>
      </c>
      <c r="M234" s="288">
        <f t="shared" si="72"/>
        <v>1721</v>
      </c>
      <c r="N234" s="288">
        <v>32</v>
      </c>
      <c r="O234" s="366"/>
      <c r="P234" s="367"/>
      <c r="Q234" s="367"/>
      <c r="R234" s="367"/>
      <c r="S234" s="367"/>
      <c r="T234" s="367"/>
      <c r="U234" s="367"/>
      <c r="V234" s="367"/>
      <c r="W234" s="367"/>
      <c r="X234" s="367"/>
      <c r="Y234" s="367"/>
      <c r="Z234" s="367"/>
      <c r="AA234" s="367"/>
      <c r="AB234" s="367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</row>
    <row r="235" spans="1:46" s="8" customFormat="1" ht="12.75" customHeight="1" hidden="1">
      <c r="A235" s="223" t="s">
        <v>424</v>
      </c>
      <c r="B235" s="139" t="s">
        <v>148</v>
      </c>
      <c r="C235" s="254">
        <v>971</v>
      </c>
      <c r="D235" s="174" t="s">
        <v>241</v>
      </c>
      <c r="E235" s="175" t="s">
        <v>425</v>
      </c>
      <c r="F235" s="186" t="s">
        <v>149</v>
      </c>
      <c r="G235" s="190" t="s">
        <v>108</v>
      </c>
      <c r="H235" s="288">
        <f t="shared" si="72"/>
        <v>5458</v>
      </c>
      <c r="I235" s="288">
        <f t="shared" si="72"/>
        <v>0</v>
      </c>
      <c r="J235" s="288">
        <f t="shared" si="72"/>
        <v>0</v>
      </c>
      <c r="K235" s="288">
        <f t="shared" si="72"/>
        <v>0</v>
      </c>
      <c r="L235" s="288">
        <f t="shared" si="72"/>
        <v>5458</v>
      </c>
      <c r="M235" s="288">
        <f t="shared" si="72"/>
        <v>1721</v>
      </c>
      <c r="N235" s="288"/>
      <c r="O235" s="366"/>
      <c r="P235" s="367"/>
      <c r="Q235" s="367"/>
      <c r="R235" s="367"/>
      <c r="S235" s="367"/>
      <c r="T235" s="367"/>
      <c r="U235" s="367"/>
      <c r="V235" s="367"/>
      <c r="W235" s="367"/>
      <c r="X235" s="367"/>
      <c r="Y235" s="367"/>
      <c r="Z235" s="367"/>
      <c r="AA235" s="367"/>
      <c r="AB235" s="367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</row>
    <row r="236" spans="1:46" s="8" customFormat="1" ht="12.75" customHeight="1" hidden="1">
      <c r="A236" s="223" t="s">
        <v>424</v>
      </c>
      <c r="B236" s="246" t="s">
        <v>150</v>
      </c>
      <c r="C236" s="312">
        <v>971</v>
      </c>
      <c r="D236" s="185" t="s">
        <v>241</v>
      </c>
      <c r="E236" s="175" t="s">
        <v>425</v>
      </c>
      <c r="F236" s="186" t="s">
        <v>149</v>
      </c>
      <c r="G236" s="190" t="s">
        <v>151</v>
      </c>
      <c r="H236" s="289">
        <f aca="true" t="shared" si="73" ref="H236:M236">SUM(H238)</f>
        <v>5458</v>
      </c>
      <c r="I236" s="289">
        <f t="shared" si="73"/>
        <v>0</v>
      </c>
      <c r="J236" s="289">
        <f t="shared" si="73"/>
        <v>0</v>
      </c>
      <c r="K236" s="289">
        <f t="shared" si="73"/>
        <v>0</v>
      </c>
      <c r="L236" s="289">
        <f t="shared" si="73"/>
        <v>5458</v>
      </c>
      <c r="M236" s="289">
        <f t="shared" si="73"/>
        <v>1721</v>
      </c>
      <c r="N236" s="289"/>
      <c r="O236" s="366"/>
      <c r="P236" s="367"/>
      <c r="Q236" s="367"/>
      <c r="R236" s="367"/>
      <c r="S236" s="367"/>
      <c r="T236" s="367"/>
      <c r="U236" s="367"/>
      <c r="V236" s="367"/>
      <c r="W236" s="367"/>
      <c r="X236" s="367"/>
      <c r="Y236" s="367"/>
      <c r="Z236" s="367"/>
      <c r="AA236" s="367"/>
      <c r="AB236" s="367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</row>
    <row r="237" spans="1:46" s="8" customFormat="1" ht="12.75" customHeight="1" hidden="1">
      <c r="A237" s="223" t="s">
        <v>424</v>
      </c>
      <c r="B237" s="236" t="s">
        <v>217</v>
      </c>
      <c r="C237" s="219">
        <v>971</v>
      </c>
      <c r="D237" s="185" t="s">
        <v>241</v>
      </c>
      <c r="E237" s="175" t="s">
        <v>425</v>
      </c>
      <c r="F237" s="186" t="s">
        <v>149</v>
      </c>
      <c r="G237" s="163" t="s">
        <v>218</v>
      </c>
      <c r="H237" s="288">
        <f aca="true" t="shared" si="74" ref="H237:M237">SUM(H238)</f>
        <v>5458</v>
      </c>
      <c r="I237" s="288">
        <f t="shared" si="74"/>
        <v>0</v>
      </c>
      <c r="J237" s="288">
        <f t="shared" si="74"/>
        <v>0</v>
      </c>
      <c r="K237" s="288">
        <f t="shared" si="74"/>
        <v>0</v>
      </c>
      <c r="L237" s="288">
        <f t="shared" si="74"/>
        <v>5458</v>
      </c>
      <c r="M237" s="288">
        <f t="shared" si="74"/>
        <v>1721</v>
      </c>
      <c r="N237" s="288"/>
      <c r="O237" s="366"/>
      <c r="P237" s="337"/>
      <c r="Q237" s="337"/>
      <c r="R237" s="337"/>
      <c r="S237" s="337"/>
      <c r="T237" s="337"/>
      <c r="U237" s="337"/>
      <c r="V237" s="337"/>
      <c r="W237" s="337"/>
      <c r="X237" s="337"/>
      <c r="Y237" s="337"/>
      <c r="Z237" s="337"/>
      <c r="AA237" s="337"/>
      <c r="AB237" s="337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</row>
    <row r="238" spans="1:46" s="8" customFormat="1" ht="12.75" customHeight="1" hidden="1">
      <c r="A238" s="232" t="s">
        <v>424</v>
      </c>
      <c r="B238" s="235" t="s">
        <v>219</v>
      </c>
      <c r="C238" s="219">
        <v>971</v>
      </c>
      <c r="D238" s="190" t="s">
        <v>241</v>
      </c>
      <c r="E238" s="197" t="s">
        <v>425</v>
      </c>
      <c r="F238" s="191" t="s">
        <v>149</v>
      </c>
      <c r="G238" s="190" t="s">
        <v>220</v>
      </c>
      <c r="H238" s="338">
        <f aca="true" t="shared" si="75" ref="H238:M238">SUM(H240)</f>
        <v>5458</v>
      </c>
      <c r="I238" s="338">
        <f t="shared" si="75"/>
        <v>0</v>
      </c>
      <c r="J238" s="338">
        <f t="shared" si="75"/>
        <v>0</v>
      </c>
      <c r="K238" s="338">
        <f t="shared" si="75"/>
        <v>0</v>
      </c>
      <c r="L238" s="338">
        <f t="shared" si="75"/>
        <v>5458</v>
      </c>
      <c r="M238" s="338">
        <f t="shared" si="75"/>
        <v>1721</v>
      </c>
      <c r="N238" s="290"/>
      <c r="O238" s="366"/>
      <c r="P238" s="367"/>
      <c r="Q238" s="367"/>
      <c r="R238" s="367"/>
      <c r="S238" s="367"/>
      <c r="T238" s="367"/>
      <c r="U238" s="367"/>
      <c r="V238" s="367"/>
      <c r="W238" s="367"/>
      <c r="X238" s="367"/>
      <c r="Y238" s="367"/>
      <c r="Z238" s="367"/>
      <c r="AA238" s="367"/>
      <c r="AB238" s="367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</row>
    <row r="239" spans="1:46" s="8" customFormat="1" ht="10.5" customHeight="1" hidden="1">
      <c r="A239" s="223"/>
      <c r="B239" s="246" t="s">
        <v>221</v>
      </c>
      <c r="C239" s="254"/>
      <c r="D239" s="347"/>
      <c r="E239" s="174"/>
      <c r="F239" s="175"/>
      <c r="G239" s="174"/>
      <c r="H239" s="288"/>
      <c r="I239" s="288"/>
      <c r="J239" s="288"/>
      <c r="K239" s="288"/>
      <c r="L239" s="302"/>
      <c r="M239" s="288"/>
      <c r="N239" s="288"/>
      <c r="O239" s="366"/>
      <c r="P239" s="337"/>
      <c r="Q239" s="337"/>
      <c r="R239" s="337"/>
      <c r="S239" s="337"/>
      <c r="T239" s="337"/>
      <c r="U239" s="337"/>
      <c r="V239" s="337"/>
      <c r="W239" s="337"/>
      <c r="X239" s="337"/>
      <c r="Y239" s="337"/>
      <c r="Z239" s="337"/>
      <c r="AA239" s="337"/>
      <c r="AB239" s="337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</row>
    <row r="240" spans="1:46" s="8" customFormat="1" ht="12.75" customHeight="1" hidden="1">
      <c r="A240" s="247" t="s">
        <v>426</v>
      </c>
      <c r="B240" s="134" t="s">
        <v>414</v>
      </c>
      <c r="C240" s="328">
        <v>971</v>
      </c>
      <c r="D240" s="250" t="s">
        <v>241</v>
      </c>
      <c r="E240" s="194" t="s">
        <v>425</v>
      </c>
      <c r="F240" s="204" t="s">
        <v>149</v>
      </c>
      <c r="G240" s="212" t="s">
        <v>220</v>
      </c>
      <c r="H240" s="291">
        <v>5458</v>
      </c>
      <c r="I240" s="291"/>
      <c r="J240" s="291"/>
      <c r="K240" s="291"/>
      <c r="L240" s="291">
        <f>SUM(H240:K240)</f>
        <v>5458</v>
      </c>
      <c r="M240" s="291">
        <v>1721</v>
      </c>
      <c r="N240" s="291"/>
      <c r="O240" s="336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7"/>
      <c r="AB240" s="367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</row>
    <row r="241" spans="1:46" s="8" customFormat="1" ht="12.75" customHeight="1" hidden="1">
      <c r="A241" s="247"/>
      <c r="B241" s="134"/>
      <c r="C241" s="328"/>
      <c r="D241" s="250"/>
      <c r="E241" s="250"/>
      <c r="F241" s="207"/>
      <c r="G241" s="205"/>
      <c r="H241" s="292"/>
      <c r="I241" s="292"/>
      <c r="J241" s="292"/>
      <c r="K241" s="292"/>
      <c r="L241" s="292"/>
      <c r="M241" s="292"/>
      <c r="N241" s="292"/>
      <c r="O241" s="336"/>
      <c r="P241" s="337"/>
      <c r="Q241" s="337"/>
      <c r="R241" s="337"/>
      <c r="S241" s="337"/>
      <c r="T241" s="337"/>
      <c r="U241" s="337"/>
      <c r="V241" s="337"/>
      <c r="W241" s="337"/>
      <c r="X241" s="337"/>
      <c r="Y241" s="337"/>
      <c r="Z241" s="337"/>
      <c r="AA241" s="337"/>
      <c r="AB241" s="337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</row>
    <row r="242" spans="1:46" s="8" customFormat="1" ht="12.75" customHeight="1">
      <c r="A242" s="187" t="s">
        <v>258</v>
      </c>
      <c r="B242" s="129" t="s">
        <v>259</v>
      </c>
      <c r="C242" s="312">
        <v>971</v>
      </c>
      <c r="D242" s="174" t="s">
        <v>123</v>
      </c>
      <c r="E242" s="187"/>
      <c r="F242" s="186"/>
      <c r="G242" s="185"/>
      <c r="H242" s="289">
        <f aca="true" t="shared" si="76" ref="H242:M242">SUM(H243)</f>
        <v>1780</v>
      </c>
      <c r="I242" s="289">
        <f t="shared" si="76"/>
        <v>0</v>
      </c>
      <c r="J242" s="289">
        <f t="shared" si="76"/>
        <v>0</v>
      </c>
      <c r="K242" s="289">
        <f t="shared" si="76"/>
        <v>0</v>
      </c>
      <c r="L242" s="289">
        <f t="shared" si="76"/>
        <v>1780</v>
      </c>
      <c r="M242" s="289">
        <f t="shared" si="76"/>
        <v>939</v>
      </c>
      <c r="N242" s="289">
        <v>53</v>
      </c>
      <c r="O242" s="125"/>
      <c r="P242" s="367"/>
      <c r="Q242" s="367"/>
      <c r="R242" s="367"/>
      <c r="S242" s="367"/>
      <c r="T242" s="367"/>
      <c r="U242" s="367"/>
      <c r="V242" s="367"/>
      <c r="W242" s="367"/>
      <c r="X242" s="367"/>
      <c r="Y242" s="367"/>
      <c r="Z242" s="367"/>
      <c r="AA242" s="367"/>
      <c r="AB242" s="367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</row>
    <row r="243" spans="1:46" s="8" customFormat="1" ht="12.75" customHeight="1">
      <c r="A243" s="223" t="s">
        <v>260</v>
      </c>
      <c r="B243" s="96" t="s">
        <v>261</v>
      </c>
      <c r="C243" s="312">
        <v>971</v>
      </c>
      <c r="D243" s="174" t="s">
        <v>124</v>
      </c>
      <c r="E243" s="176"/>
      <c r="F243" s="175"/>
      <c r="G243" s="174"/>
      <c r="H243" s="344">
        <f aca="true" t="shared" si="77" ref="H243:M243">SUM(H245,H254)</f>
        <v>1780</v>
      </c>
      <c r="I243" s="344">
        <f t="shared" si="77"/>
        <v>0</v>
      </c>
      <c r="J243" s="344">
        <f t="shared" si="77"/>
        <v>0</v>
      </c>
      <c r="K243" s="344">
        <f t="shared" si="77"/>
        <v>0</v>
      </c>
      <c r="L243" s="344">
        <f t="shared" si="77"/>
        <v>1780</v>
      </c>
      <c r="M243" s="344">
        <f t="shared" si="77"/>
        <v>939</v>
      </c>
      <c r="N243" s="296">
        <v>53</v>
      </c>
      <c r="O243" s="125"/>
      <c r="P243" s="367"/>
      <c r="Q243" s="367"/>
      <c r="R243" s="367"/>
      <c r="S243" s="367"/>
      <c r="T243" s="367"/>
      <c r="U243" s="367"/>
      <c r="V243" s="367"/>
      <c r="W243" s="367"/>
      <c r="X243" s="367"/>
      <c r="Y243" s="367"/>
      <c r="Z243" s="367"/>
      <c r="AA243" s="367"/>
      <c r="AB243" s="367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</row>
    <row r="244" spans="1:46" s="8" customFormat="1" ht="12.75" customHeight="1" hidden="1">
      <c r="A244" s="238"/>
      <c r="B244" s="96"/>
      <c r="C244" s="312"/>
      <c r="D244" s="185"/>
      <c r="E244" s="187"/>
      <c r="F244" s="186"/>
      <c r="G244" s="256"/>
      <c r="H244" s="289"/>
      <c r="I244" s="289"/>
      <c r="J244" s="289"/>
      <c r="K244" s="289"/>
      <c r="L244" s="356"/>
      <c r="M244" s="289"/>
      <c r="N244" s="289"/>
      <c r="O244" s="125"/>
      <c r="P244" s="367"/>
      <c r="Q244" s="367"/>
      <c r="R244" s="367"/>
      <c r="S244" s="367"/>
      <c r="T244" s="367"/>
      <c r="U244" s="367"/>
      <c r="V244" s="367"/>
      <c r="W244" s="367"/>
      <c r="X244" s="367"/>
      <c r="Y244" s="367"/>
      <c r="Z244" s="367"/>
      <c r="AA244" s="367"/>
      <c r="AB244" s="367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</row>
    <row r="245" spans="1:46" s="8" customFormat="1" ht="12.75" customHeight="1" hidden="1">
      <c r="A245" s="232" t="s">
        <v>262</v>
      </c>
      <c r="B245" s="233" t="s">
        <v>263</v>
      </c>
      <c r="C245" s="268">
        <v>971</v>
      </c>
      <c r="D245" s="124" t="s">
        <v>124</v>
      </c>
      <c r="E245" s="197" t="s">
        <v>427</v>
      </c>
      <c r="F245" s="197"/>
      <c r="G245" s="124"/>
      <c r="H245" s="344">
        <f aca="true" t="shared" si="78" ref="H245:M245">SUM(H247)</f>
        <v>1300</v>
      </c>
      <c r="I245" s="344">
        <f t="shared" si="78"/>
        <v>0</v>
      </c>
      <c r="J245" s="344">
        <f t="shared" si="78"/>
        <v>0</v>
      </c>
      <c r="K245" s="344">
        <f t="shared" si="78"/>
        <v>0</v>
      </c>
      <c r="L245" s="344">
        <f t="shared" si="78"/>
        <v>1300</v>
      </c>
      <c r="M245" s="344">
        <f t="shared" si="78"/>
        <v>661</v>
      </c>
      <c r="N245" s="296"/>
      <c r="O245" s="125"/>
      <c r="P245" s="367"/>
      <c r="Q245" s="367"/>
      <c r="R245" s="367"/>
      <c r="S245" s="367"/>
      <c r="T245" s="367"/>
      <c r="U245" s="367"/>
      <c r="V245" s="367"/>
      <c r="W245" s="367"/>
      <c r="X245" s="367"/>
      <c r="Y245" s="367"/>
      <c r="Z245" s="367"/>
      <c r="AA245" s="367"/>
      <c r="AB245" s="367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</row>
    <row r="246" spans="1:46" s="8" customFormat="1" ht="12.75" customHeight="1" hidden="1">
      <c r="A246" s="223"/>
      <c r="B246" s="233" t="s">
        <v>264</v>
      </c>
      <c r="C246" s="254"/>
      <c r="D246" s="255"/>
      <c r="E246" s="246"/>
      <c r="F246" s="246"/>
      <c r="G246" s="251"/>
      <c r="H246" s="288"/>
      <c r="I246" s="288"/>
      <c r="J246" s="288"/>
      <c r="K246" s="288"/>
      <c r="L246" s="302"/>
      <c r="M246" s="288"/>
      <c r="N246" s="288"/>
      <c r="O246" s="125"/>
      <c r="P246" s="367"/>
      <c r="Q246" s="367"/>
      <c r="R246" s="367"/>
      <c r="S246" s="367"/>
      <c r="T246" s="367"/>
      <c r="U246" s="367"/>
      <c r="V246" s="367"/>
      <c r="W246" s="367"/>
      <c r="X246" s="367"/>
      <c r="Y246" s="367"/>
      <c r="Z246" s="367"/>
      <c r="AA246" s="367"/>
      <c r="AB246" s="367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</row>
    <row r="247" spans="1:46" s="8" customFormat="1" ht="12.75" customHeight="1" hidden="1">
      <c r="A247" s="238" t="s">
        <v>262</v>
      </c>
      <c r="B247" s="139" t="s">
        <v>148</v>
      </c>
      <c r="C247" s="312">
        <v>971</v>
      </c>
      <c r="D247" s="185" t="s">
        <v>124</v>
      </c>
      <c r="E247" s="186" t="s">
        <v>427</v>
      </c>
      <c r="F247" s="175" t="s">
        <v>149</v>
      </c>
      <c r="G247" s="174"/>
      <c r="H247" s="289">
        <f aca="true" t="shared" si="79" ref="H247:M250">SUM(H248)</f>
        <v>1300</v>
      </c>
      <c r="I247" s="289">
        <f t="shared" si="79"/>
        <v>0</v>
      </c>
      <c r="J247" s="289">
        <f t="shared" si="79"/>
        <v>0</v>
      </c>
      <c r="K247" s="289">
        <f t="shared" si="79"/>
        <v>0</v>
      </c>
      <c r="L247" s="289">
        <f t="shared" si="79"/>
        <v>1300</v>
      </c>
      <c r="M247" s="289">
        <f t="shared" si="79"/>
        <v>661</v>
      </c>
      <c r="N247" s="289"/>
      <c r="O247" s="366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7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</row>
    <row r="248" spans="1:46" s="8" customFormat="1" ht="12.75" customHeight="1" hidden="1">
      <c r="A248" s="217" t="s">
        <v>265</v>
      </c>
      <c r="B248" s="235" t="s">
        <v>150</v>
      </c>
      <c r="C248" s="312">
        <v>971</v>
      </c>
      <c r="D248" s="190" t="s">
        <v>124</v>
      </c>
      <c r="E248" s="186" t="s">
        <v>427</v>
      </c>
      <c r="F248" s="197" t="s">
        <v>149</v>
      </c>
      <c r="G248" s="124" t="s">
        <v>151</v>
      </c>
      <c r="H248" s="289">
        <f t="shared" si="79"/>
        <v>1300</v>
      </c>
      <c r="I248" s="289">
        <f t="shared" si="79"/>
        <v>0</v>
      </c>
      <c r="J248" s="289">
        <f t="shared" si="79"/>
        <v>0</v>
      </c>
      <c r="K248" s="289">
        <f t="shared" si="79"/>
        <v>0</v>
      </c>
      <c r="L248" s="289">
        <f t="shared" si="79"/>
        <v>1300</v>
      </c>
      <c r="M248" s="289">
        <f t="shared" si="79"/>
        <v>661</v>
      </c>
      <c r="N248" s="289"/>
      <c r="O248" s="366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7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</row>
    <row r="249" spans="1:46" s="8" customFormat="1" ht="12.75" customHeight="1" hidden="1">
      <c r="A249" s="217" t="s">
        <v>265</v>
      </c>
      <c r="B249" s="235" t="s">
        <v>114</v>
      </c>
      <c r="C249" s="219">
        <v>971</v>
      </c>
      <c r="D249" s="190" t="s">
        <v>124</v>
      </c>
      <c r="E249" s="186" t="s">
        <v>427</v>
      </c>
      <c r="F249" s="186" t="s">
        <v>149</v>
      </c>
      <c r="G249" s="185" t="s">
        <v>163</v>
      </c>
      <c r="H249" s="289">
        <f t="shared" si="79"/>
        <v>1300</v>
      </c>
      <c r="I249" s="289">
        <f t="shared" si="79"/>
        <v>0</v>
      </c>
      <c r="J249" s="289">
        <f t="shared" si="79"/>
        <v>0</v>
      </c>
      <c r="K249" s="289">
        <f t="shared" si="79"/>
        <v>0</v>
      </c>
      <c r="L249" s="289">
        <f t="shared" si="79"/>
        <v>1300</v>
      </c>
      <c r="M249" s="289">
        <f t="shared" si="79"/>
        <v>661</v>
      </c>
      <c r="N249" s="289"/>
      <c r="O249" s="366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7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</row>
    <row r="250" spans="1:46" s="8" customFormat="1" ht="12.75" customHeight="1" hidden="1">
      <c r="A250" s="238" t="s">
        <v>265</v>
      </c>
      <c r="B250" s="135" t="s">
        <v>119</v>
      </c>
      <c r="C250" s="312">
        <v>971</v>
      </c>
      <c r="D250" s="185" t="s">
        <v>124</v>
      </c>
      <c r="E250" s="186" t="s">
        <v>427</v>
      </c>
      <c r="F250" s="186" t="s">
        <v>149</v>
      </c>
      <c r="G250" s="185" t="s">
        <v>168</v>
      </c>
      <c r="H250" s="290">
        <f t="shared" si="79"/>
        <v>1300</v>
      </c>
      <c r="I250" s="290">
        <f t="shared" si="79"/>
        <v>0</v>
      </c>
      <c r="J250" s="290">
        <f t="shared" si="79"/>
        <v>0</v>
      </c>
      <c r="K250" s="290">
        <f t="shared" si="79"/>
        <v>0</v>
      </c>
      <c r="L250" s="290">
        <f t="shared" si="79"/>
        <v>1300</v>
      </c>
      <c r="M250" s="290">
        <f t="shared" si="79"/>
        <v>661</v>
      </c>
      <c r="N250" s="290"/>
      <c r="O250" s="366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</row>
    <row r="251" spans="1:46" s="8" customFormat="1" ht="12.75" customHeight="1">
      <c r="A251" s="237" t="s">
        <v>266</v>
      </c>
      <c r="B251" s="242" t="s">
        <v>263</v>
      </c>
      <c r="C251" s="257">
        <v>971</v>
      </c>
      <c r="D251" s="205" t="s">
        <v>124</v>
      </c>
      <c r="E251" s="207" t="s">
        <v>427</v>
      </c>
      <c r="F251" s="207" t="s">
        <v>149</v>
      </c>
      <c r="G251" s="205" t="s">
        <v>168</v>
      </c>
      <c r="H251" s="292">
        <v>1300</v>
      </c>
      <c r="I251" s="292"/>
      <c r="J251" s="292"/>
      <c r="K251" s="292"/>
      <c r="L251" s="357">
        <f>SUM(H251:K251)</f>
        <v>1300</v>
      </c>
      <c r="M251" s="292">
        <v>661</v>
      </c>
      <c r="N251" s="292">
        <v>51</v>
      </c>
      <c r="O251" s="336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7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</row>
    <row r="252" spans="1:46" s="8" customFormat="1" ht="12.75" customHeight="1">
      <c r="A252" s="223"/>
      <c r="B252" s="253" t="s">
        <v>428</v>
      </c>
      <c r="C252" s="254"/>
      <c r="D252" s="255"/>
      <c r="E252" s="246"/>
      <c r="F252" s="246"/>
      <c r="G252" s="251"/>
      <c r="H252" s="293"/>
      <c r="I252" s="293"/>
      <c r="J252" s="293"/>
      <c r="K252" s="293"/>
      <c r="L252" s="293"/>
      <c r="M252" s="293"/>
      <c r="N252" s="293"/>
      <c r="O252" s="336"/>
      <c r="P252" s="367"/>
      <c r="Q252" s="367"/>
      <c r="R252" s="367"/>
      <c r="S252" s="367"/>
      <c r="T252" s="367"/>
      <c r="U252" s="367"/>
      <c r="V252" s="367"/>
      <c r="W252" s="367"/>
      <c r="X252" s="367"/>
      <c r="Y252" s="367"/>
      <c r="Z252" s="367"/>
      <c r="AA252" s="367"/>
      <c r="AB252" s="367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</row>
    <row r="253" spans="1:46" s="8" customFormat="1" ht="12.75" customHeight="1" hidden="1">
      <c r="A253" s="238"/>
      <c r="B253" s="149"/>
      <c r="C253" s="312"/>
      <c r="D253" s="132"/>
      <c r="E253" s="135"/>
      <c r="F253" s="135"/>
      <c r="G253" s="132"/>
      <c r="H253" s="293"/>
      <c r="I253" s="293"/>
      <c r="J253" s="293"/>
      <c r="K253" s="293"/>
      <c r="L253" s="301"/>
      <c r="M253" s="293"/>
      <c r="N253" s="293"/>
      <c r="O253" s="336"/>
      <c r="P253" s="367"/>
      <c r="Q253" s="367"/>
      <c r="R253" s="367"/>
      <c r="S253" s="367"/>
      <c r="T253" s="367"/>
      <c r="U253" s="367"/>
      <c r="V253" s="367"/>
      <c r="W253" s="367"/>
      <c r="X253" s="367"/>
      <c r="Y253" s="367"/>
      <c r="Z253" s="367"/>
      <c r="AA253" s="367"/>
      <c r="AB253" s="367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</row>
    <row r="254" spans="1:46" s="8" customFormat="1" ht="12.75" customHeight="1" hidden="1">
      <c r="A254" s="232" t="s">
        <v>267</v>
      </c>
      <c r="B254" s="233" t="s">
        <v>268</v>
      </c>
      <c r="C254" s="268">
        <v>971</v>
      </c>
      <c r="D254" s="124" t="s">
        <v>124</v>
      </c>
      <c r="E254" s="197" t="s">
        <v>429</v>
      </c>
      <c r="F254" s="197" t="s">
        <v>108</v>
      </c>
      <c r="G254" s="124" t="s">
        <v>108</v>
      </c>
      <c r="H254" s="296">
        <f aca="true" t="shared" si="80" ref="H254:M254">SUM(H256)</f>
        <v>480</v>
      </c>
      <c r="I254" s="296">
        <f t="shared" si="80"/>
        <v>0</v>
      </c>
      <c r="J254" s="296">
        <f t="shared" si="80"/>
        <v>0</v>
      </c>
      <c r="K254" s="296">
        <f t="shared" si="80"/>
        <v>0</v>
      </c>
      <c r="L254" s="344">
        <f t="shared" si="80"/>
        <v>480</v>
      </c>
      <c r="M254" s="296">
        <f t="shared" si="80"/>
        <v>278</v>
      </c>
      <c r="N254" s="296"/>
      <c r="O254" s="366"/>
      <c r="P254" s="367"/>
      <c r="Q254" s="367"/>
      <c r="R254" s="367"/>
      <c r="S254" s="367"/>
      <c r="T254" s="367"/>
      <c r="U254" s="367"/>
      <c r="V254" s="367"/>
      <c r="W254" s="367"/>
      <c r="X254" s="367"/>
      <c r="Y254" s="367"/>
      <c r="Z254" s="367"/>
      <c r="AA254" s="367"/>
      <c r="AB254" s="367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</row>
    <row r="255" spans="1:46" s="8" customFormat="1" ht="12.75" customHeight="1" hidden="1">
      <c r="A255" s="223"/>
      <c r="B255" s="233" t="s">
        <v>269</v>
      </c>
      <c r="C255" s="254"/>
      <c r="D255" s="255"/>
      <c r="E255" s="246"/>
      <c r="F255" s="246"/>
      <c r="G255" s="251"/>
      <c r="H255" s="288"/>
      <c r="I255" s="288"/>
      <c r="J255" s="288"/>
      <c r="K255" s="288"/>
      <c r="L255" s="302"/>
      <c r="M255" s="288"/>
      <c r="N255" s="288"/>
      <c r="O255" s="366"/>
      <c r="P255" s="367"/>
      <c r="Q255" s="367"/>
      <c r="R255" s="367"/>
      <c r="S255" s="367"/>
      <c r="T255" s="367"/>
      <c r="U255" s="367"/>
      <c r="V255" s="367"/>
      <c r="W255" s="367"/>
      <c r="X255" s="367"/>
      <c r="Y255" s="367"/>
      <c r="Z255" s="367"/>
      <c r="AA255" s="367"/>
      <c r="AB255" s="367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</row>
    <row r="256" spans="1:46" s="8" customFormat="1" ht="12.75" customHeight="1" hidden="1">
      <c r="A256" s="238" t="s">
        <v>267</v>
      </c>
      <c r="B256" s="139" t="s">
        <v>148</v>
      </c>
      <c r="C256" s="312">
        <v>971</v>
      </c>
      <c r="D256" s="185" t="s">
        <v>124</v>
      </c>
      <c r="E256" s="186" t="s">
        <v>429</v>
      </c>
      <c r="F256" s="175" t="s">
        <v>149</v>
      </c>
      <c r="G256" s="174" t="s">
        <v>108</v>
      </c>
      <c r="H256" s="289">
        <f aca="true" t="shared" si="81" ref="H256:K259">SUM(H257)</f>
        <v>480</v>
      </c>
      <c r="I256" s="289">
        <f t="shared" si="81"/>
        <v>0</v>
      </c>
      <c r="J256" s="289">
        <f t="shared" si="81"/>
        <v>0</v>
      </c>
      <c r="K256" s="289">
        <f t="shared" si="81"/>
        <v>0</v>
      </c>
      <c r="L256" s="289">
        <f aca="true" t="shared" si="82" ref="L256:M259">SUM(L257)</f>
        <v>480</v>
      </c>
      <c r="M256" s="289">
        <f t="shared" si="82"/>
        <v>278</v>
      </c>
      <c r="N256" s="289"/>
      <c r="O256" s="366"/>
      <c r="P256" s="367"/>
      <c r="Q256" s="367"/>
      <c r="R256" s="367"/>
      <c r="S256" s="367"/>
      <c r="T256" s="367"/>
      <c r="U256" s="367"/>
      <c r="V256" s="367"/>
      <c r="W256" s="367"/>
      <c r="X256" s="367"/>
      <c r="Y256" s="367"/>
      <c r="Z256" s="367"/>
      <c r="AA256" s="367"/>
      <c r="AB256" s="367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</row>
    <row r="257" spans="1:46" s="8" customFormat="1" ht="12.75" customHeight="1" hidden="1">
      <c r="A257" s="217" t="s">
        <v>270</v>
      </c>
      <c r="B257" s="235" t="s">
        <v>150</v>
      </c>
      <c r="C257" s="312">
        <v>971</v>
      </c>
      <c r="D257" s="190" t="s">
        <v>124</v>
      </c>
      <c r="E257" s="186" t="s">
        <v>429</v>
      </c>
      <c r="F257" s="197" t="s">
        <v>149</v>
      </c>
      <c r="G257" s="124" t="s">
        <v>151</v>
      </c>
      <c r="H257" s="289">
        <f t="shared" si="81"/>
        <v>480</v>
      </c>
      <c r="I257" s="289">
        <f t="shared" si="81"/>
        <v>0</v>
      </c>
      <c r="J257" s="289">
        <f t="shared" si="81"/>
        <v>0</v>
      </c>
      <c r="K257" s="289">
        <f t="shared" si="81"/>
        <v>0</v>
      </c>
      <c r="L257" s="289">
        <f t="shared" si="82"/>
        <v>480</v>
      </c>
      <c r="M257" s="289">
        <f t="shared" si="82"/>
        <v>278</v>
      </c>
      <c r="N257" s="289"/>
      <c r="O257" s="366"/>
      <c r="P257" s="367"/>
      <c r="Q257" s="367"/>
      <c r="R257" s="367"/>
      <c r="S257" s="367"/>
      <c r="T257" s="367"/>
      <c r="U257" s="367"/>
      <c r="V257" s="367"/>
      <c r="W257" s="367"/>
      <c r="X257" s="367"/>
      <c r="Y257" s="367"/>
      <c r="Z257" s="367"/>
      <c r="AA257" s="367"/>
      <c r="AB257" s="367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</row>
    <row r="258" spans="1:46" s="8" customFormat="1" ht="12.75" customHeight="1" hidden="1">
      <c r="A258" s="217" t="s">
        <v>270</v>
      </c>
      <c r="B258" s="235" t="s">
        <v>114</v>
      </c>
      <c r="C258" s="219">
        <v>971</v>
      </c>
      <c r="D258" s="190" t="s">
        <v>124</v>
      </c>
      <c r="E258" s="186" t="s">
        <v>429</v>
      </c>
      <c r="F258" s="186" t="s">
        <v>149</v>
      </c>
      <c r="G258" s="185" t="s">
        <v>163</v>
      </c>
      <c r="H258" s="289">
        <f t="shared" si="81"/>
        <v>480</v>
      </c>
      <c r="I258" s="289">
        <f t="shared" si="81"/>
        <v>0</v>
      </c>
      <c r="J258" s="289">
        <f t="shared" si="81"/>
        <v>0</v>
      </c>
      <c r="K258" s="289">
        <f t="shared" si="81"/>
        <v>0</v>
      </c>
      <c r="L258" s="289">
        <f t="shared" si="82"/>
        <v>480</v>
      </c>
      <c r="M258" s="289">
        <f t="shared" si="82"/>
        <v>278</v>
      </c>
      <c r="N258" s="289"/>
      <c r="O258" s="366"/>
      <c r="P258" s="367"/>
      <c r="Q258" s="367"/>
      <c r="R258" s="367"/>
      <c r="S258" s="367"/>
      <c r="T258" s="367"/>
      <c r="U258" s="367"/>
      <c r="V258" s="367"/>
      <c r="W258" s="367"/>
      <c r="X258" s="367"/>
      <c r="Y258" s="367"/>
      <c r="Z258" s="367"/>
      <c r="AA258" s="367"/>
      <c r="AB258" s="367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</row>
    <row r="259" spans="1:46" s="8" customFormat="1" ht="12.75" customHeight="1" hidden="1">
      <c r="A259" s="217" t="s">
        <v>270</v>
      </c>
      <c r="B259" s="135" t="s">
        <v>119</v>
      </c>
      <c r="C259" s="312">
        <v>971</v>
      </c>
      <c r="D259" s="185" t="s">
        <v>124</v>
      </c>
      <c r="E259" s="186" t="s">
        <v>429</v>
      </c>
      <c r="F259" s="186" t="s">
        <v>149</v>
      </c>
      <c r="G259" s="185" t="s">
        <v>168</v>
      </c>
      <c r="H259" s="290">
        <f t="shared" si="81"/>
        <v>480</v>
      </c>
      <c r="I259" s="290">
        <f t="shared" si="81"/>
        <v>0</v>
      </c>
      <c r="J259" s="290">
        <f t="shared" si="81"/>
        <v>0</v>
      </c>
      <c r="K259" s="290">
        <f t="shared" si="81"/>
        <v>0</v>
      </c>
      <c r="L259" s="290">
        <f t="shared" si="82"/>
        <v>480</v>
      </c>
      <c r="M259" s="290">
        <f t="shared" si="82"/>
        <v>278</v>
      </c>
      <c r="N259" s="290"/>
      <c r="O259" s="366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  <c r="Z259" s="367"/>
      <c r="AA259" s="367"/>
      <c r="AB259" s="367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</row>
    <row r="260" spans="1:46" s="8" customFormat="1" ht="12.75" customHeight="1">
      <c r="A260" s="237" t="s">
        <v>271</v>
      </c>
      <c r="B260" s="242" t="s">
        <v>268</v>
      </c>
      <c r="C260" s="257">
        <v>971</v>
      </c>
      <c r="D260" s="205" t="s">
        <v>124</v>
      </c>
      <c r="E260" s="207" t="s">
        <v>429</v>
      </c>
      <c r="F260" s="207" t="s">
        <v>149</v>
      </c>
      <c r="G260" s="205" t="s">
        <v>168</v>
      </c>
      <c r="H260" s="292">
        <v>480</v>
      </c>
      <c r="I260" s="292"/>
      <c r="J260" s="292"/>
      <c r="K260" s="292"/>
      <c r="L260" s="357">
        <f>SUM(H260:K260)</f>
        <v>480</v>
      </c>
      <c r="M260" s="292">
        <v>278</v>
      </c>
      <c r="N260" s="292">
        <v>58</v>
      </c>
      <c r="O260" s="336"/>
      <c r="P260" s="367"/>
      <c r="Q260" s="367"/>
      <c r="R260" s="367"/>
      <c r="S260" s="367"/>
      <c r="T260" s="367"/>
      <c r="U260" s="367"/>
      <c r="V260" s="367"/>
      <c r="W260" s="367"/>
      <c r="X260" s="367"/>
      <c r="Y260" s="367"/>
      <c r="Z260" s="367"/>
      <c r="AA260" s="367"/>
      <c r="AB260" s="367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</row>
    <row r="261" spans="1:46" s="8" customFormat="1" ht="12.75" customHeight="1">
      <c r="A261" s="223"/>
      <c r="B261" s="253" t="s">
        <v>430</v>
      </c>
      <c r="C261" s="254"/>
      <c r="D261" s="255"/>
      <c r="E261" s="246"/>
      <c r="F261" s="246"/>
      <c r="G261" s="251"/>
      <c r="H261" s="293"/>
      <c r="I261" s="293"/>
      <c r="J261" s="293"/>
      <c r="K261" s="293"/>
      <c r="L261" s="301"/>
      <c r="M261" s="293"/>
      <c r="N261" s="293"/>
      <c r="O261" s="336"/>
      <c r="P261" s="367"/>
      <c r="Q261" s="367"/>
      <c r="R261" s="367"/>
      <c r="S261" s="367"/>
      <c r="T261" s="367"/>
      <c r="U261" s="367"/>
      <c r="V261" s="367"/>
      <c r="W261" s="367"/>
      <c r="X261" s="367"/>
      <c r="Y261" s="367"/>
      <c r="Z261" s="367"/>
      <c r="AA261" s="367"/>
      <c r="AB261" s="367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</row>
    <row r="262" spans="1:46" s="8" customFormat="1" ht="12.75" customHeight="1" hidden="1" thickBot="1">
      <c r="A262" s="346"/>
      <c r="B262" s="353"/>
      <c r="C262" s="339"/>
      <c r="D262" s="354"/>
      <c r="E262" s="341"/>
      <c r="F262" s="340"/>
      <c r="G262" s="342"/>
      <c r="H262" s="295"/>
      <c r="I262" s="295"/>
      <c r="J262" s="295"/>
      <c r="K262" s="295"/>
      <c r="L262" s="343"/>
      <c r="M262" s="295"/>
      <c r="N262" s="295"/>
      <c r="O262" s="336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  <c r="Z262" s="367"/>
      <c r="AA262" s="367"/>
      <c r="AB262" s="367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</row>
    <row r="263" spans="1:46" s="8" customFormat="1" ht="10.5" customHeight="1" hidden="1" thickTop="1">
      <c r="A263" s="169"/>
      <c r="B263" s="273"/>
      <c r="C263" s="72"/>
      <c r="D263" s="126"/>
      <c r="E263" s="126"/>
      <c r="F263" s="126"/>
      <c r="G263" s="126"/>
      <c r="H263" s="335"/>
      <c r="I263" s="335"/>
      <c r="J263" s="335"/>
      <c r="K263" s="335"/>
      <c r="L263" s="335"/>
      <c r="M263" s="335"/>
      <c r="N263" s="335"/>
      <c r="O263" s="336"/>
      <c r="P263" s="337"/>
      <c r="Q263" s="337"/>
      <c r="R263" s="337"/>
      <c r="S263" s="337"/>
      <c r="T263" s="337"/>
      <c r="U263" s="337"/>
      <c r="V263" s="337"/>
      <c r="W263" s="337"/>
      <c r="X263" s="337"/>
      <c r="Y263" s="337"/>
      <c r="Z263" s="337"/>
      <c r="AA263" s="337"/>
      <c r="AB263" s="337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</row>
    <row r="264" spans="1:46" s="8" customFormat="1" ht="12.75" customHeight="1" hidden="1" thickBot="1">
      <c r="A264" s="168"/>
      <c r="B264" s="116"/>
      <c r="C264" s="74"/>
      <c r="D264" s="124"/>
      <c r="E264" s="124"/>
      <c r="F264" s="124"/>
      <c r="G264" s="124"/>
      <c r="H264" s="167"/>
      <c r="I264" s="167"/>
      <c r="J264" s="167"/>
      <c r="K264" s="167"/>
      <c r="L264" s="167"/>
      <c r="M264" s="167"/>
      <c r="N264" s="167"/>
      <c r="O264" s="167"/>
      <c r="P264" s="273"/>
      <c r="Q264" s="273"/>
      <c r="R264" s="273"/>
      <c r="S264" s="273"/>
      <c r="T264" s="273"/>
      <c r="U264" s="273"/>
      <c r="V264" s="263"/>
      <c r="W264" s="263"/>
      <c r="X264" s="263"/>
      <c r="Y264" s="263"/>
      <c r="Z264" s="263"/>
      <c r="AA264" s="263"/>
      <c r="AB264" s="263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</row>
    <row r="265" spans="1:46" s="8" customFormat="1" ht="12.75" customHeight="1" hidden="1">
      <c r="A265" s="108" t="s">
        <v>23</v>
      </c>
      <c r="B265" s="106" t="s">
        <v>0</v>
      </c>
      <c r="C265" s="95" t="s">
        <v>100</v>
      </c>
      <c r="D265" s="102" t="s">
        <v>100</v>
      </c>
      <c r="E265" s="95" t="s">
        <v>100</v>
      </c>
      <c r="F265" s="103" t="s">
        <v>100</v>
      </c>
      <c r="G265" s="95" t="s">
        <v>103</v>
      </c>
      <c r="H265" s="161" t="s">
        <v>135</v>
      </c>
      <c r="I265" s="305" t="s">
        <v>322</v>
      </c>
      <c r="J265" s="305" t="s">
        <v>322</v>
      </c>
      <c r="K265" s="305" t="s">
        <v>322</v>
      </c>
      <c r="L265" s="173" t="s">
        <v>139</v>
      </c>
      <c r="M265" s="173" t="s">
        <v>137</v>
      </c>
      <c r="N265" s="173"/>
      <c r="O265" s="166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</row>
    <row r="266" spans="1:46" s="8" customFormat="1" ht="12.75" customHeight="1" hidden="1">
      <c r="A266" s="109" t="s">
        <v>24</v>
      </c>
      <c r="B266" s="107"/>
      <c r="C266" s="94" t="s">
        <v>109</v>
      </c>
      <c r="D266" s="92" t="s">
        <v>99</v>
      </c>
      <c r="E266" s="94" t="s">
        <v>132</v>
      </c>
      <c r="F266" s="104" t="s">
        <v>101</v>
      </c>
      <c r="G266" s="94" t="s">
        <v>133</v>
      </c>
      <c r="H266" s="303" t="s">
        <v>461</v>
      </c>
      <c r="I266" s="136"/>
      <c r="J266" s="136"/>
      <c r="K266" s="136"/>
      <c r="L266" s="197" t="s">
        <v>140</v>
      </c>
      <c r="M266" s="233"/>
      <c r="N266" s="233"/>
      <c r="O266" s="166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</row>
    <row r="267" spans="1:46" s="8" customFormat="1" ht="12.75" customHeight="1" hidden="1" thickBot="1">
      <c r="A267" s="110"/>
      <c r="B267" s="98"/>
      <c r="C267" s="123"/>
      <c r="D267" s="93" t="s">
        <v>110</v>
      </c>
      <c r="E267" s="100" t="s">
        <v>1</v>
      </c>
      <c r="F267" s="105" t="s">
        <v>102</v>
      </c>
      <c r="G267" s="100" t="s">
        <v>1</v>
      </c>
      <c r="H267" s="304" t="s">
        <v>136</v>
      </c>
      <c r="I267" s="93" t="s">
        <v>136</v>
      </c>
      <c r="J267" s="93" t="s">
        <v>136</v>
      </c>
      <c r="K267" s="93" t="s">
        <v>136</v>
      </c>
      <c r="L267" s="270" t="s">
        <v>136</v>
      </c>
      <c r="M267" s="270" t="s">
        <v>136</v>
      </c>
      <c r="N267" s="270"/>
      <c r="O267" s="166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  <c r="AA267" s="278"/>
      <c r="AB267" s="71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</row>
    <row r="268" spans="1:46" s="8" customFormat="1" ht="12.75" customHeight="1">
      <c r="A268" s="181" t="s">
        <v>272</v>
      </c>
      <c r="B268" s="165" t="s">
        <v>273</v>
      </c>
      <c r="C268" s="201">
        <v>971</v>
      </c>
      <c r="D268" s="174" t="s">
        <v>127</v>
      </c>
      <c r="E268" s="176"/>
      <c r="F268" s="175"/>
      <c r="G268" s="174"/>
      <c r="H268" s="296">
        <f aca="true" t="shared" si="83" ref="H268:M268">SUM(H269,H281)</f>
        <v>2945</v>
      </c>
      <c r="I268" s="296">
        <f t="shared" si="83"/>
        <v>0</v>
      </c>
      <c r="J268" s="296">
        <f t="shared" si="83"/>
        <v>0</v>
      </c>
      <c r="K268" s="296">
        <f t="shared" si="83"/>
        <v>0</v>
      </c>
      <c r="L268" s="296">
        <f t="shared" si="83"/>
        <v>2945</v>
      </c>
      <c r="M268" s="296">
        <f t="shared" si="83"/>
        <v>1517</v>
      </c>
      <c r="N268" s="296">
        <v>52</v>
      </c>
      <c r="O268" s="366"/>
      <c r="P268" s="367"/>
      <c r="Q268" s="367"/>
      <c r="R268" s="367"/>
      <c r="S268" s="367"/>
      <c r="T268" s="367"/>
      <c r="U268" s="367"/>
      <c r="V268" s="367"/>
      <c r="W268" s="367"/>
      <c r="X268" s="367"/>
      <c r="Y268" s="367"/>
      <c r="Z268" s="367"/>
      <c r="AA268" s="367"/>
      <c r="AB268" s="367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</row>
    <row r="269" spans="1:46" s="8" customFormat="1" ht="12.75" customHeight="1">
      <c r="A269" s="183" t="s">
        <v>274</v>
      </c>
      <c r="B269" s="96" t="s">
        <v>275</v>
      </c>
      <c r="C269" s="199">
        <v>971</v>
      </c>
      <c r="D269" s="185" t="s">
        <v>128</v>
      </c>
      <c r="E269" s="176"/>
      <c r="F269" s="175"/>
      <c r="G269" s="174"/>
      <c r="H269" s="289">
        <f aca="true" t="shared" si="84" ref="H269:M269">SUM(H270)</f>
        <v>2315</v>
      </c>
      <c r="I269" s="289">
        <f t="shared" si="84"/>
        <v>0</v>
      </c>
      <c r="J269" s="289">
        <f t="shared" si="84"/>
        <v>0</v>
      </c>
      <c r="K269" s="289">
        <f t="shared" si="84"/>
        <v>0</v>
      </c>
      <c r="L269" s="289">
        <f t="shared" si="84"/>
        <v>2315</v>
      </c>
      <c r="M269" s="289">
        <f t="shared" si="84"/>
        <v>1112</v>
      </c>
      <c r="N269" s="289"/>
      <c r="O269" s="366"/>
      <c r="P269" s="367"/>
      <c r="Q269" s="367"/>
      <c r="R269" s="367"/>
      <c r="S269" s="367"/>
      <c r="T269" s="367"/>
      <c r="U269" s="367"/>
      <c r="V269" s="367"/>
      <c r="W269" s="367"/>
      <c r="X269" s="367"/>
      <c r="Y269" s="367"/>
      <c r="Z269" s="367"/>
      <c r="AA269" s="367"/>
      <c r="AB269" s="367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</row>
    <row r="270" spans="1:46" s="8" customFormat="1" ht="12.75" customHeight="1" hidden="1">
      <c r="A270" s="232" t="s">
        <v>276</v>
      </c>
      <c r="B270" s="233" t="s">
        <v>277</v>
      </c>
      <c r="C270" s="196">
        <v>971</v>
      </c>
      <c r="D270" s="124" t="s">
        <v>128</v>
      </c>
      <c r="E270" s="197" t="s">
        <v>431</v>
      </c>
      <c r="F270" s="197" t="s">
        <v>108</v>
      </c>
      <c r="G270" s="124" t="s">
        <v>108</v>
      </c>
      <c r="H270" s="290">
        <f aca="true" t="shared" si="85" ref="H270:M270">SUM(H272)</f>
        <v>2315</v>
      </c>
      <c r="I270" s="290">
        <f t="shared" si="85"/>
        <v>0</v>
      </c>
      <c r="J270" s="290">
        <f t="shared" si="85"/>
        <v>0</v>
      </c>
      <c r="K270" s="290">
        <f t="shared" si="85"/>
        <v>0</v>
      </c>
      <c r="L270" s="290">
        <f t="shared" si="85"/>
        <v>2315</v>
      </c>
      <c r="M270" s="290">
        <f t="shared" si="85"/>
        <v>1112</v>
      </c>
      <c r="N270" s="290"/>
      <c r="O270" s="366"/>
      <c r="P270" s="367"/>
      <c r="Q270" s="367"/>
      <c r="R270" s="367"/>
      <c r="S270" s="367"/>
      <c r="T270" s="367"/>
      <c r="U270" s="367"/>
      <c r="V270" s="367"/>
      <c r="W270" s="367"/>
      <c r="X270" s="367"/>
      <c r="Y270" s="367"/>
      <c r="Z270" s="367"/>
      <c r="AA270" s="367"/>
      <c r="AB270" s="367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</row>
    <row r="271" spans="1:46" s="8" customFormat="1" ht="12.75" customHeight="1" hidden="1">
      <c r="A271" s="220"/>
      <c r="B271" s="130" t="s">
        <v>278</v>
      </c>
      <c r="C271" s="201"/>
      <c r="D271" s="255"/>
      <c r="E271" s="246"/>
      <c r="F271" s="246"/>
      <c r="G271" s="251"/>
      <c r="H271" s="288"/>
      <c r="I271" s="288"/>
      <c r="J271" s="288"/>
      <c r="K271" s="288"/>
      <c r="L271" s="288"/>
      <c r="M271" s="288"/>
      <c r="N271" s="288"/>
      <c r="O271" s="366"/>
      <c r="P271" s="367"/>
      <c r="Q271" s="367"/>
      <c r="R271" s="367"/>
      <c r="S271" s="367"/>
      <c r="T271" s="367"/>
      <c r="U271" s="367"/>
      <c r="V271" s="367"/>
      <c r="W271" s="367"/>
      <c r="X271" s="367"/>
      <c r="Y271" s="367"/>
      <c r="Z271" s="367"/>
      <c r="AA271" s="367"/>
      <c r="AB271" s="367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</row>
    <row r="272" spans="1:46" s="8" customFormat="1" ht="12.75" customHeight="1" hidden="1">
      <c r="A272" s="183" t="s">
        <v>276</v>
      </c>
      <c r="B272" s="139" t="s">
        <v>148</v>
      </c>
      <c r="C272" s="199">
        <v>971</v>
      </c>
      <c r="D272" s="190" t="s">
        <v>128</v>
      </c>
      <c r="E272" s="191" t="s">
        <v>431</v>
      </c>
      <c r="F272" s="186" t="s">
        <v>149</v>
      </c>
      <c r="G272" s="256" t="s">
        <v>108</v>
      </c>
      <c r="H272" s="289">
        <f aca="true" t="shared" si="86" ref="H272:M274">SUM(H273)</f>
        <v>2315</v>
      </c>
      <c r="I272" s="289">
        <f t="shared" si="86"/>
        <v>0</v>
      </c>
      <c r="J272" s="289">
        <f t="shared" si="86"/>
        <v>0</v>
      </c>
      <c r="K272" s="289">
        <f t="shared" si="86"/>
        <v>0</v>
      </c>
      <c r="L272" s="289">
        <f t="shared" si="86"/>
        <v>2315</v>
      </c>
      <c r="M272" s="289">
        <f t="shared" si="86"/>
        <v>1112</v>
      </c>
      <c r="N272" s="289"/>
      <c r="O272" s="366"/>
      <c r="P272" s="367"/>
      <c r="Q272" s="367"/>
      <c r="R272" s="367"/>
      <c r="S272" s="367"/>
      <c r="T272" s="367"/>
      <c r="U272" s="367"/>
      <c r="V272" s="367"/>
      <c r="W272" s="367"/>
      <c r="X272" s="367"/>
      <c r="Y272" s="367"/>
      <c r="Z272" s="367"/>
      <c r="AA272" s="367"/>
      <c r="AB272" s="367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</row>
    <row r="273" spans="1:46" s="8" customFormat="1" ht="12.75" customHeight="1" hidden="1">
      <c r="A273" s="188" t="s">
        <v>276</v>
      </c>
      <c r="B273" s="209" t="s">
        <v>150</v>
      </c>
      <c r="C273" s="199">
        <v>971</v>
      </c>
      <c r="D273" s="187" t="s">
        <v>128</v>
      </c>
      <c r="E273" s="191" t="s">
        <v>431</v>
      </c>
      <c r="F273" s="256" t="s">
        <v>149</v>
      </c>
      <c r="G273" s="186" t="s">
        <v>151</v>
      </c>
      <c r="H273" s="289">
        <f t="shared" si="86"/>
        <v>2315</v>
      </c>
      <c r="I273" s="289">
        <f t="shared" si="86"/>
        <v>0</v>
      </c>
      <c r="J273" s="289">
        <f t="shared" si="86"/>
        <v>0</v>
      </c>
      <c r="K273" s="289">
        <f t="shared" si="86"/>
        <v>0</v>
      </c>
      <c r="L273" s="289">
        <f t="shared" si="86"/>
        <v>2315</v>
      </c>
      <c r="M273" s="289">
        <f t="shared" si="86"/>
        <v>1112</v>
      </c>
      <c r="N273" s="289"/>
      <c r="O273" s="366"/>
      <c r="P273" s="367"/>
      <c r="Q273" s="367"/>
      <c r="R273" s="367"/>
      <c r="S273" s="367"/>
      <c r="T273" s="367"/>
      <c r="U273" s="367"/>
      <c r="V273" s="367"/>
      <c r="W273" s="367"/>
      <c r="X273" s="367"/>
      <c r="Y273" s="367"/>
      <c r="Z273" s="367"/>
      <c r="AA273" s="367"/>
      <c r="AB273" s="367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</row>
    <row r="274" spans="1:46" s="8" customFormat="1" ht="12.75" customHeight="1" hidden="1">
      <c r="A274" s="188" t="s">
        <v>276</v>
      </c>
      <c r="B274" s="241" t="s">
        <v>114</v>
      </c>
      <c r="C274" s="199">
        <v>971</v>
      </c>
      <c r="D274" s="187" t="s">
        <v>128</v>
      </c>
      <c r="E274" s="191" t="s">
        <v>431</v>
      </c>
      <c r="F274" s="256" t="s">
        <v>149</v>
      </c>
      <c r="G274" s="186" t="s">
        <v>163</v>
      </c>
      <c r="H274" s="289">
        <f t="shared" si="86"/>
        <v>2315</v>
      </c>
      <c r="I274" s="289">
        <f t="shared" si="86"/>
        <v>0</v>
      </c>
      <c r="J274" s="289">
        <f t="shared" si="86"/>
        <v>0</v>
      </c>
      <c r="K274" s="289">
        <f t="shared" si="86"/>
        <v>0</v>
      </c>
      <c r="L274" s="289">
        <f t="shared" si="86"/>
        <v>2315</v>
      </c>
      <c r="M274" s="289">
        <f t="shared" si="86"/>
        <v>1112</v>
      </c>
      <c r="N274" s="289"/>
      <c r="O274" s="366"/>
      <c r="P274" s="367"/>
      <c r="Q274" s="367"/>
      <c r="R274" s="367"/>
      <c r="S274" s="367"/>
      <c r="T274" s="367"/>
      <c r="U274" s="367"/>
      <c r="V274" s="367"/>
      <c r="W274" s="367"/>
      <c r="X274" s="367"/>
      <c r="Y274" s="367"/>
      <c r="Z274" s="367"/>
      <c r="AA274" s="367"/>
      <c r="AB274" s="367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</row>
    <row r="275" spans="1:46" s="8" customFormat="1" ht="12.75" customHeight="1" hidden="1">
      <c r="A275" s="183" t="s">
        <v>276</v>
      </c>
      <c r="B275" s="235" t="s">
        <v>119</v>
      </c>
      <c r="C275" s="199">
        <v>971</v>
      </c>
      <c r="D275" s="187" t="s">
        <v>128</v>
      </c>
      <c r="E275" s="186" t="s">
        <v>431</v>
      </c>
      <c r="F275" s="256" t="s">
        <v>149</v>
      </c>
      <c r="G275" s="185" t="s">
        <v>168</v>
      </c>
      <c r="H275" s="289">
        <f aca="true" t="shared" si="87" ref="H275:M275">SUM(H276,H278)</f>
        <v>2315</v>
      </c>
      <c r="I275" s="289">
        <f t="shared" si="87"/>
        <v>0</v>
      </c>
      <c r="J275" s="289">
        <f t="shared" si="87"/>
        <v>0</v>
      </c>
      <c r="K275" s="289">
        <f t="shared" si="87"/>
        <v>0</v>
      </c>
      <c r="L275" s="289">
        <f t="shared" si="87"/>
        <v>2315</v>
      </c>
      <c r="M275" s="289">
        <f t="shared" si="87"/>
        <v>1112</v>
      </c>
      <c r="N275" s="289"/>
      <c r="O275" s="366"/>
      <c r="P275" s="367"/>
      <c r="Q275" s="367"/>
      <c r="R275" s="367"/>
      <c r="S275" s="367"/>
      <c r="T275" s="367"/>
      <c r="U275" s="367"/>
      <c r="V275" s="367"/>
      <c r="W275" s="367"/>
      <c r="X275" s="367"/>
      <c r="Y275" s="367"/>
      <c r="Z275" s="367"/>
      <c r="AA275" s="367"/>
      <c r="AB275" s="367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</row>
    <row r="276" spans="1:46" s="8" customFormat="1" ht="12.75" customHeight="1">
      <c r="A276" s="245" t="s">
        <v>279</v>
      </c>
      <c r="B276" s="242" t="s">
        <v>280</v>
      </c>
      <c r="C276" s="252">
        <v>971</v>
      </c>
      <c r="D276" s="126" t="s">
        <v>128</v>
      </c>
      <c r="E276" s="216" t="s">
        <v>432</v>
      </c>
      <c r="F276" s="216" t="s">
        <v>149</v>
      </c>
      <c r="G276" s="126" t="s">
        <v>168</v>
      </c>
      <c r="H276" s="294">
        <v>1100</v>
      </c>
      <c r="I276" s="294"/>
      <c r="J276" s="294"/>
      <c r="K276" s="294"/>
      <c r="L276" s="292">
        <f>SUM(H276:K276)</f>
        <v>1100</v>
      </c>
      <c r="M276" s="294">
        <v>694</v>
      </c>
      <c r="N276" s="294">
        <v>63</v>
      </c>
      <c r="O276" s="336"/>
      <c r="P276" s="337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</row>
    <row r="277" spans="1:46" s="8" customFormat="1" ht="12.75" customHeight="1">
      <c r="A277" s="223"/>
      <c r="B277" s="253" t="s">
        <v>281</v>
      </c>
      <c r="C277" s="254"/>
      <c r="D277" s="246"/>
      <c r="E277" s="246"/>
      <c r="F277" s="246"/>
      <c r="G277" s="251"/>
      <c r="H277" s="288"/>
      <c r="I277" s="288"/>
      <c r="J277" s="288"/>
      <c r="K277" s="288"/>
      <c r="L277" s="293"/>
      <c r="M277" s="288"/>
      <c r="N277" s="288"/>
      <c r="O277" s="366"/>
      <c r="P277" s="367"/>
      <c r="Q277" s="367"/>
      <c r="R277" s="367"/>
      <c r="S277" s="367"/>
      <c r="T277" s="367"/>
      <c r="U277" s="367"/>
      <c r="V277" s="367"/>
      <c r="W277" s="367"/>
      <c r="X277" s="367"/>
      <c r="Y277" s="367"/>
      <c r="Z277" s="367"/>
      <c r="AA277" s="367"/>
      <c r="AB277" s="367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</row>
    <row r="278" spans="1:46" s="8" customFormat="1" ht="12.75" customHeight="1">
      <c r="A278" s="245" t="s">
        <v>282</v>
      </c>
      <c r="B278" s="242" t="s">
        <v>283</v>
      </c>
      <c r="C278" s="257">
        <v>971</v>
      </c>
      <c r="D278" s="126" t="s">
        <v>128</v>
      </c>
      <c r="E278" s="216" t="s">
        <v>433</v>
      </c>
      <c r="F278" s="216" t="s">
        <v>149</v>
      </c>
      <c r="G278" s="126" t="s">
        <v>168</v>
      </c>
      <c r="H278" s="294">
        <v>1215</v>
      </c>
      <c r="I278" s="294"/>
      <c r="J278" s="294"/>
      <c r="K278" s="294"/>
      <c r="L278" s="292">
        <f>SUM(H278:K278)</f>
        <v>1215</v>
      </c>
      <c r="M278" s="294">
        <v>418</v>
      </c>
      <c r="N278" s="294">
        <v>34</v>
      </c>
      <c r="O278" s="336"/>
      <c r="P278" s="337"/>
      <c r="Q278" s="337"/>
      <c r="R278" s="337"/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</row>
    <row r="279" spans="1:46" s="8" customFormat="1" ht="12.75" customHeight="1">
      <c r="A279" s="223"/>
      <c r="B279" s="253" t="s">
        <v>434</v>
      </c>
      <c r="C279" s="254"/>
      <c r="D279" s="246"/>
      <c r="E279" s="246"/>
      <c r="F279" s="246"/>
      <c r="G279" s="251"/>
      <c r="H279" s="296"/>
      <c r="I279" s="296"/>
      <c r="J279" s="296"/>
      <c r="K279" s="296"/>
      <c r="L279" s="293"/>
      <c r="M279" s="288"/>
      <c r="N279" s="288"/>
      <c r="O279" s="366"/>
      <c r="P279" s="367"/>
      <c r="Q279" s="367"/>
      <c r="R279" s="367"/>
      <c r="S279" s="367"/>
      <c r="T279" s="367"/>
      <c r="U279" s="367"/>
      <c r="V279" s="367"/>
      <c r="W279" s="367"/>
      <c r="X279" s="367"/>
      <c r="Y279" s="367"/>
      <c r="Z279" s="367"/>
      <c r="AA279" s="367"/>
      <c r="AB279" s="367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</row>
    <row r="280" spans="1:46" s="8" customFormat="1" ht="12.75" customHeight="1" hidden="1">
      <c r="A280" s="135"/>
      <c r="B280" s="135"/>
      <c r="C280" s="135"/>
      <c r="D280" s="135"/>
      <c r="E280" s="135"/>
      <c r="F280" s="135"/>
      <c r="G280" s="135"/>
      <c r="H280" s="297"/>
      <c r="I280" s="297"/>
      <c r="J280" s="297"/>
      <c r="K280" s="297"/>
      <c r="L280" s="297"/>
      <c r="M280" s="297"/>
      <c r="N280" s="297"/>
      <c r="O280" s="380"/>
      <c r="P280" s="381"/>
      <c r="Q280" s="381"/>
      <c r="R280" s="381"/>
      <c r="S280" s="381"/>
      <c r="T280" s="381"/>
      <c r="U280" s="381"/>
      <c r="V280" s="381"/>
      <c r="W280" s="381"/>
      <c r="X280" s="381"/>
      <c r="Y280" s="381"/>
      <c r="Z280" s="381"/>
      <c r="AA280" s="381"/>
      <c r="AB280" s="381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</row>
    <row r="281" spans="1:46" s="8" customFormat="1" ht="12.75" customHeight="1">
      <c r="A281" s="183" t="s">
        <v>284</v>
      </c>
      <c r="B281" s="178" t="s">
        <v>285</v>
      </c>
      <c r="C281" s="199">
        <v>971</v>
      </c>
      <c r="D281" s="185" t="s">
        <v>129</v>
      </c>
      <c r="E281" s="187"/>
      <c r="F281" s="186"/>
      <c r="G281" s="185"/>
      <c r="H281" s="288">
        <f aca="true" t="shared" si="88" ref="H281:M281">SUM(H282,H291)</f>
        <v>630</v>
      </c>
      <c r="I281" s="288">
        <f t="shared" si="88"/>
        <v>0</v>
      </c>
      <c r="J281" s="288">
        <f t="shared" si="88"/>
        <v>0</v>
      </c>
      <c r="K281" s="288">
        <f t="shared" si="88"/>
        <v>0</v>
      </c>
      <c r="L281" s="288">
        <f t="shared" si="88"/>
        <v>630</v>
      </c>
      <c r="M281" s="288">
        <f t="shared" si="88"/>
        <v>405</v>
      </c>
      <c r="N281" s="288">
        <v>64</v>
      </c>
      <c r="O281" s="366"/>
      <c r="P281" s="367"/>
      <c r="Q281" s="367"/>
      <c r="R281" s="367"/>
      <c r="S281" s="367"/>
      <c r="T281" s="367"/>
      <c r="U281" s="367"/>
      <c r="V281" s="367"/>
      <c r="W281" s="367"/>
      <c r="X281" s="367"/>
      <c r="Y281" s="367"/>
      <c r="Z281" s="367"/>
      <c r="AA281" s="367"/>
      <c r="AB281" s="367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</row>
    <row r="282" spans="1:46" s="8" customFormat="1" ht="12.75" customHeight="1">
      <c r="A282" s="136" t="s">
        <v>286</v>
      </c>
      <c r="B282" s="233" t="s">
        <v>287</v>
      </c>
      <c r="C282" s="196">
        <v>971</v>
      </c>
      <c r="D282" s="124" t="s">
        <v>129</v>
      </c>
      <c r="E282" s="197" t="s">
        <v>435</v>
      </c>
      <c r="F282" s="197"/>
      <c r="G282" s="124"/>
      <c r="H282" s="290">
        <f aca="true" t="shared" si="89" ref="H282:M282">SUM(H284)</f>
        <v>600</v>
      </c>
      <c r="I282" s="290">
        <f t="shared" si="89"/>
        <v>0</v>
      </c>
      <c r="J282" s="290">
        <f t="shared" si="89"/>
        <v>0</v>
      </c>
      <c r="K282" s="290">
        <f t="shared" si="89"/>
        <v>0</v>
      </c>
      <c r="L282" s="290">
        <f t="shared" si="89"/>
        <v>600</v>
      </c>
      <c r="M282" s="290">
        <f t="shared" si="89"/>
        <v>405</v>
      </c>
      <c r="N282" s="290">
        <v>64</v>
      </c>
      <c r="O282" s="366"/>
      <c r="P282" s="367"/>
      <c r="Q282" s="367"/>
      <c r="R282" s="367"/>
      <c r="S282" s="367"/>
      <c r="T282" s="367"/>
      <c r="U282" s="367"/>
      <c r="V282" s="367"/>
      <c r="W282" s="367"/>
      <c r="X282" s="367"/>
      <c r="Y282" s="367"/>
      <c r="Z282" s="367"/>
      <c r="AA282" s="367"/>
      <c r="AB282" s="367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</row>
    <row r="283" spans="1:46" s="8" customFormat="1" ht="12.75" customHeight="1">
      <c r="A283" s="258"/>
      <c r="B283" s="130" t="s">
        <v>288</v>
      </c>
      <c r="C283" s="201"/>
      <c r="D283" s="246"/>
      <c r="E283" s="246"/>
      <c r="F283" s="246"/>
      <c r="G283" s="251"/>
      <c r="H283" s="288"/>
      <c r="I283" s="288"/>
      <c r="J283" s="288"/>
      <c r="K283" s="288"/>
      <c r="L283" s="288"/>
      <c r="M283" s="288"/>
      <c r="N283" s="288"/>
      <c r="O283" s="366"/>
      <c r="P283" s="367"/>
      <c r="Q283" s="367"/>
      <c r="R283" s="367"/>
      <c r="S283" s="367"/>
      <c r="T283" s="367"/>
      <c r="U283" s="367"/>
      <c r="V283" s="367"/>
      <c r="W283" s="367"/>
      <c r="X283" s="367"/>
      <c r="Y283" s="367"/>
      <c r="Z283" s="367"/>
      <c r="AA283" s="367"/>
      <c r="AB283" s="367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</row>
    <row r="284" spans="1:46" s="8" customFormat="1" ht="12.75" customHeight="1" hidden="1">
      <c r="A284" s="183" t="s">
        <v>286</v>
      </c>
      <c r="B284" s="139" t="s">
        <v>148</v>
      </c>
      <c r="C284" s="199">
        <v>971</v>
      </c>
      <c r="D284" s="187" t="s">
        <v>129</v>
      </c>
      <c r="E284" s="191" t="s">
        <v>435</v>
      </c>
      <c r="F284" s="186" t="s">
        <v>149</v>
      </c>
      <c r="G284" s="256" t="s">
        <v>108</v>
      </c>
      <c r="H284" s="289">
        <f aca="true" t="shared" si="90" ref="H284:M287">SUM(H285)</f>
        <v>600</v>
      </c>
      <c r="I284" s="289">
        <f t="shared" si="90"/>
        <v>0</v>
      </c>
      <c r="J284" s="289">
        <f t="shared" si="90"/>
        <v>0</v>
      </c>
      <c r="K284" s="289">
        <f t="shared" si="90"/>
        <v>0</v>
      </c>
      <c r="L284" s="289">
        <f t="shared" si="90"/>
        <v>600</v>
      </c>
      <c r="M284" s="289">
        <f t="shared" si="90"/>
        <v>405</v>
      </c>
      <c r="N284" s="289"/>
      <c r="O284" s="366"/>
      <c r="P284" s="367"/>
      <c r="Q284" s="367"/>
      <c r="R284" s="367"/>
      <c r="S284" s="367"/>
      <c r="T284" s="367"/>
      <c r="U284" s="367"/>
      <c r="V284" s="367"/>
      <c r="W284" s="367"/>
      <c r="X284" s="367"/>
      <c r="Y284" s="367"/>
      <c r="Z284" s="367"/>
      <c r="AA284" s="367"/>
      <c r="AB284" s="367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</row>
    <row r="285" spans="1:46" s="8" customFormat="1" ht="12.75" customHeight="1" hidden="1">
      <c r="A285" s="188" t="s">
        <v>286</v>
      </c>
      <c r="B285" s="209" t="s">
        <v>150</v>
      </c>
      <c r="C285" s="201">
        <v>971</v>
      </c>
      <c r="D285" s="187" t="s">
        <v>129</v>
      </c>
      <c r="E285" s="191" t="s">
        <v>435</v>
      </c>
      <c r="F285" s="186" t="s">
        <v>149</v>
      </c>
      <c r="G285" s="186" t="s">
        <v>151</v>
      </c>
      <c r="H285" s="289">
        <f t="shared" si="90"/>
        <v>600</v>
      </c>
      <c r="I285" s="289">
        <f t="shared" si="90"/>
        <v>0</v>
      </c>
      <c r="J285" s="289">
        <f t="shared" si="90"/>
        <v>0</v>
      </c>
      <c r="K285" s="289">
        <f t="shared" si="90"/>
        <v>0</v>
      </c>
      <c r="L285" s="289">
        <f t="shared" si="90"/>
        <v>600</v>
      </c>
      <c r="M285" s="289">
        <f t="shared" si="90"/>
        <v>405</v>
      </c>
      <c r="N285" s="289"/>
      <c r="O285" s="366"/>
      <c r="P285" s="367"/>
      <c r="Q285" s="367"/>
      <c r="R285" s="367"/>
      <c r="S285" s="367"/>
      <c r="T285" s="367"/>
      <c r="U285" s="367"/>
      <c r="V285" s="367"/>
      <c r="W285" s="367"/>
      <c r="X285" s="367"/>
      <c r="Y285" s="367"/>
      <c r="Z285" s="367"/>
      <c r="AA285" s="367"/>
      <c r="AB285" s="367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</row>
    <row r="286" spans="1:46" s="8" customFormat="1" ht="12.75" customHeight="1" hidden="1">
      <c r="A286" s="188" t="s">
        <v>286</v>
      </c>
      <c r="B286" s="241" t="s">
        <v>114</v>
      </c>
      <c r="C286" s="201">
        <v>971</v>
      </c>
      <c r="D286" s="187" t="s">
        <v>129</v>
      </c>
      <c r="E286" s="191" t="s">
        <v>435</v>
      </c>
      <c r="F286" s="186" t="s">
        <v>149</v>
      </c>
      <c r="G286" s="186" t="s">
        <v>163</v>
      </c>
      <c r="H286" s="289">
        <f t="shared" si="90"/>
        <v>600</v>
      </c>
      <c r="I286" s="289">
        <f t="shared" si="90"/>
        <v>0</v>
      </c>
      <c r="J286" s="289">
        <f t="shared" si="90"/>
        <v>0</v>
      </c>
      <c r="K286" s="289">
        <f t="shared" si="90"/>
        <v>0</v>
      </c>
      <c r="L286" s="289">
        <f t="shared" si="90"/>
        <v>600</v>
      </c>
      <c r="M286" s="289">
        <f t="shared" si="90"/>
        <v>405</v>
      </c>
      <c r="N286" s="289"/>
      <c r="O286" s="366"/>
      <c r="P286" s="367"/>
      <c r="Q286" s="367"/>
      <c r="R286" s="367"/>
      <c r="S286" s="367"/>
      <c r="T286" s="367"/>
      <c r="U286" s="367"/>
      <c r="V286" s="367"/>
      <c r="W286" s="367"/>
      <c r="X286" s="367"/>
      <c r="Y286" s="367"/>
      <c r="Z286" s="367"/>
      <c r="AA286" s="367"/>
      <c r="AB286" s="367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</row>
    <row r="287" spans="1:46" s="8" customFormat="1" ht="12.75" customHeight="1" hidden="1">
      <c r="A287" s="188" t="s">
        <v>286</v>
      </c>
      <c r="B287" s="135" t="s">
        <v>119</v>
      </c>
      <c r="C287" s="199">
        <v>971</v>
      </c>
      <c r="D287" s="187" t="s">
        <v>129</v>
      </c>
      <c r="E287" s="191" t="s">
        <v>435</v>
      </c>
      <c r="F287" s="186" t="s">
        <v>149</v>
      </c>
      <c r="G287" s="185" t="s">
        <v>168</v>
      </c>
      <c r="H287" s="289">
        <f>SUM(H288,H289)</f>
        <v>600</v>
      </c>
      <c r="I287" s="289">
        <f>SUM(I288,I289)</f>
        <v>0</v>
      </c>
      <c r="J287" s="289">
        <f>SUM(J288,J289)</f>
        <v>0</v>
      </c>
      <c r="K287" s="289">
        <f>SUM(K288,K289)</f>
        <v>0</v>
      </c>
      <c r="L287" s="289">
        <f t="shared" si="90"/>
        <v>600</v>
      </c>
      <c r="M287" s="289">
        <f>SUM(M288,M289)</f>
        <v>405</v>
      </c>
      <c r="N287" s="289"/>
      <c r="O287" s="366"/>
      <c r="P287" s="367"/>
      <c r="Q287" s="367"/>
      <c r="R287" s="367"/>
      <c r="S287" s="367"/>
      <c r="T287" s="367"/>
      <c r="U287" s="367"/>
      <c r="V287" s="367"/>
      <c r="W287" s="367"/>
      <c r="X287" s="367"/>
      <c r="Y287" s="367"/>
      <c r="Z287" s="367"/>
      <c r="AA287" s="367"/>
      <c r="AB287" s="367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</row>
    <row r="288" spans="1:46" s="8" customFormat="1" ht="12.75" customHeight="1">
      <c r="A288" s="215" t="s">
        <v>289</v>
      </c>
      <c r="B288" s="227" t="s">
        <v>290</v>
      </c>
      <c r="C288" s="228">
        <v>971</v>
      </c>
      <c r="D288" s="193" t="s">
        <v>129</v>
      </c>
      <c r="E288" s="204" t="s">
        <v>436</v>
      </c>
      <c r="F288" s="204" t="s">
        <v>149</v>
      </c>
      <c r="G288" s="212">
        <v>226</v>
      </c>
      <c r="H288" s="291">
        <v>600</v>
      </c>
      <c r="I288" s="291"/>
      <c r="J288" s="291"/>
      <c r="K288" s="291"/>
      <c r="L288" s="291">
        <f>SUM(H288:K288)</f>
        <v>600</v>
      </c>
      <c r="M288" s="291">
        <v>405</v>
      </c>
      <c r="N288" s="293">
        <v>64</v>
      </c>
      <c r="O288" s="336"/>
      <c r="P288" s="337"/>
      <c r="Q288" s="337"/>
      <c r="R288" s="337"/>
      <c r="S288" s="337"/>
      <c r="T288" s="337"/>
      <c r="U288" s="337"/>
      <c r="V288" s="337"/>
      <c r="W288" s="337"/>
      <c r="X288" s="337"/>
      <c r="Y288" s="337"/>
      <c r="Z288" s="337"/>
      <c r="AA288" s="337"/>
      <c r="AB288" s="337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</row>
    <row r="289" spans="1:46" s="8" customFormat="1" ht="12.75" customHeight="1" hidden="1">
      <c r="A289" s="215" t="s">
        <v>321</v>
      </c>
      <c r="B289" s="394" t="s">
        <v>320</v>
      </c>
      <c r="C289" s="228">
        <v>971</v>
      </c>
      <c r="D289" s="193" t="s">
        <v>129</v>
      </c>
      <c r="E289" s="204" t="s">
        <v>437</v>
      </c>
      <c r="F289" s="204" t="s">
        <v>149</v>
      </c>
      <c r="G289" s="212">
        <v>226</v>
      </c>
      <c r="H289" s="291"/>
      <c r="I289" s="291"/>
      <c r="J289" s="291"/>
      <c r="K289" s="291"/>
      <c r="L289" s="291">
        <f>SUM(H289:K289)</f>
        <v>0</v>
      </c>
      <c r="M289" s="291">
        <v>0</v>
      </c>
      <c r="N289" s="293"/>
      <c r="O289" s="336"/>
      <c r="P289" s="337"/>
      <c r="Q289" s="337"/>
      <c r="R289" s="337"/>
      <c r="S289" s="337"/>
      <c r="T289" s="337"/>
      <c r="U289" s="337"/>
      <c r="V289" s="337"/>
      <c r="W289" s="337"/>
      <c r="X289" s="337"/>
      <c r="Y289" s="337"/>
      <c r="Z289" s="337"/>
      <c r="AA289" s="337"/>
      <c r="AB289" s="337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</row>
    <row r="290" spans="1:46" s="8" customFormat="1" ht="12.75" customHeight="1" hidden="1">
      <c r="A290" s="215"/>
      <c r="B290" s="131"/>
      <c r="C290" s="228"/>
      <c r="D290" s="211"/>
      <c r="E290" s="204"/>
      <c r="F290" s="211"/>
      <c r="G290" s="212"/>
      <c r="H290" s="291"/>
      <c r="I290" s="291"/>
      <c r="J290" s="291"/>
      <c r="K290" s="291"/>
      <c r="L290" s="291"/>
      <c r="M290" s="291"/>
      <c r="N290" s="291"/>
      <c r="O290" s="336"/>
      <c r="P290" s="337"/>
      <c r="Q290" s="337"/>
      <c r="R290" s="337"/>
      <c r="S290" s="337"/>
      <c r="T290" s="337"/>
      <c r="U290" s="337"/>
      <c r="V290" s="337"/>
      <c r="W290" s="337"/>
      <c r="X290" s="337"/>
      <c r="Y290" s="337"/>
      <c r="Z290" s="337"/>
      <c r="AA290" s="337"/>
      <c r="AB290" s="337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</row>
    <row r="291" spans="1:46" s="8" customFormat="1" ht="12.75" customHeight="1">
      <c r="A291" s="136" t="s">
        <v>291</v>
      </c>
      <c r="B291" s="233" t="s">
        <v>292</v>
      </c>
      <c r="C291" s="196">
        <v>971</v>
      </c>
      <c r="D291" s="124" t="s">
        <v>129</v>
      </c>
      <c r="E291" s="197" t="s">
        <v>438</v>
      </c>
      <c r="F291" s="197"/>
      <c r="G291" s="124"/>
      <c r="H291" s="296">
        <f aca="true" t="shared" si="91" ref="H291:M291">SUM(H293)</f>
        <v>30</v>
      </c>
      <c r="I291" s="296">
        <f t="shared" si="91"/>
        <v>0</v>
      </c>
      <c r="J291" s="296">
        <f t="shared" si="91"/>
        <v>0</v>
      </c>
      <c r="K291" s="296">
        <f t="shared" si="91"/>
        <v>0</v>
      </c>
      <c r="L291" s="296">
        <f t="shared" si="91"/>
        <v>30</v>
      </c>
      <c r="M291" s="296">
        <f t="shared" si="91"/>
        <v>0</v>
      </c>
      <c r="N291" s="296">
        <v>0</v>
      </c>
      <c r="O291" s="366"/>
      <c r="P291" s="367"/>
      <c r="Q291" s="367"/>
      <c r="R291" s="367"/>
      <c r="S291" s="367"/>
      <c r="T291" s="367"/>
      <c r="U291" s="367"/>
      <c r="V291" s="367"/>
      <c r="W291" s="367"/>
      <c r="X291" s="367"/>
      <c r="Y291" s="367"/>
      <c r="Z291" s="367"/>
      <c r="AA291" s="367"/>
      <c r="AB291" s="367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</row>
    <row r="292" spans="1:46" s="8" customFormat="1" ht="12.75" customHeight="1">
      <c r="A292" s="258"/>
      <c r="B292" s="130" t="s">
        <v>293</v>
      </c>
      <c r="C292" s="201"/>
      <c r="D292" s="246"/>
      <c r="E292" s="246"/>
      <c r="F292" s="246"/>
      <c r="G292" s="251"/>
      <c r="H292" s="288"/>
      <c r="I292" s="288"/>
      <c r="J292" s="288"/>
      <c r="K292" s="288"/>
      <c r="L292" s="288"/>
      <c r="M292" s="288"/>
      <c r="N292" s="288"/>
      <c r="O292" s="366"/>
      <c r="P292" s="367"/>
      <c r="Q292" s="367"/>
      <c r="R292" s="367"/>
      <c r="S292" s="367"/>
      <c r="T292" s="367"/>
      <c r="U292" s="367"/>
      <c r="V292" s="367"/>
      <c r="W292" s="367"/>
      <c r="X292" s="367"/>
      <c r="Y292" s="367"/>
      <c r="Z292" s="367"/>
      <c r="AA292" s="367"/>
      <c r="AB292" s="367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</row>
    <row r="293" spans="1:46" s="8" customFormat="1" ht="12.75" customHeight="1" hidden="1">
      <c r="A293" s="183" t="s">
        <v>291</v>
      </c>
      <c r="B293" s="139" t="s">
        <v>148</v>
      </c>
      <c r="C293" s="199">
        <v>971</v>
      </c>
      <c r="D293" s="187" t="s">
        <v>129</v>
      </c>
      <c r="E293" s="191" t="s">
        <v>438</v>
      </c>
      <c r="F293" s="186" t="s">
        <v>149</v>
      </c>
      <c r="G293" s="256"/>
      <c r="H293" s="289">
        <f aca="true" t="shared" si="92" ref="H293:M296">SUM(H294)</f>
        <v>30</v>
      </c>
      <c r="I293" s="289">
        <f t="shared" si="92"/>
        <v>0</v>
      </c>
      <c r="J293" s="289">
        <f t="shared" si="92"/>
        <v>0</v>
      </c>
      <c r="K293" s="289">
        <f t="shared" si="92"/>
        <v>0</v>
      </c>
      <c r="L293" s="289">
        <f t="shared" si="92"/>
        <v>30</v>
      </c>
      <c r="M293" s="289">
        <f t="shared" si="92"/>
        <v>0</v>
      </c>
      <c r="N293" s="289"/>
      <c r="O293" s="366"/>
      <c r="P293" s="367"/>
      <c r="Q293" s="367"/>
      <c r="R293" s="367"/>
      <c r="S293" s="367"/>
      <c r="T293" s="367"/>
      <c r="U293" s="367"/>
      <c r="V293" s="367"/>
      <c r="W293" s="367"/>
      <c r="X293" s="367"/>
      <c r="Y293" s="367"/>
      <c r="Z293" s="367"/>
      <c r="AA293" s="367"/>
      <c r="AB293" s="367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</row>
    <row r="294" spans="1:46" s="8" customFormat="1" ht="12.75" customHeight="1" hidden="1">
      <c r="A294" s="188" t="s">
        <v>291</v>
      </c>
      <c r="B294" s="209" t="s">
        <v>150</v>
      </c>
      <c r="C294" s="201">
        <v>971</v>
      </c>
      <c r="D294" s="187" t="s">
        <v>129</v>
      </c>
      <c r="E294" s="191" t="s">
        <v>438</v>
      </c>
      <c r="F294" s="186" t="s">
        <v>149</v>
      </c>
      <c r="G294" s="186" t="s">
        <v>151</v>
      </c>
      <c r="H294" s="289">
        <f t="shared" si="92"/>
        <v>30</v>
      </c>
      <c r="I294" s="289">
        <f t="shared" si="92"/>
        <v>0</v>
      </c>
      <c r="J294" s="289">
        <f t="shared" si="92"/>
        <v>0</v>
      </c>
      <c r="K294" s="289">
        <f t="shared" si="92"/>
        <v>0</v>
      </c>
      <c r="L294" s="289">
        <f t="shared" si="92"/>
        <v>30</v>
      </c>
      <c r="M294" s="289">
        <f t="shared" si="92"/>
        <v>0</v>
      </c>
      <c r="N294" s="289"/>
      <c r="O294" s="366"/>
      <c r="P294" s="367"/>
      <c r="Q294" s="367"/>
      <c r="R294" s="367"/>
      <c r="S294" s="367"/>
      <c r="T294" s="367"/>
      <c r="U294" s="367"/>
      <c r="V294" s="367"/>
      <c r="W294" s="367"/>
      <c r="X294" s="367"/>
      <c r="Y294" s="367"/>
      <c r="Z294" s="367"/>
      <c r="AA294" s="367"/>
      <c r="AB294" s="367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</row>
    <row r="295" spans="1:46" s="8" customFormat="1" ht="12.75" customHeight="1" hidden="1">
      <c r="A295" s="188" t="s">
        <v>291</v>
      </c>
      <c r="B295" s="241" t="s">
        <v>114</v>
      </c>
      <c r="C295" s="201">
        <v>971</v>
      </c>
      <c r="D295" s="187" t="s">
        <v>129</v>
      </c>
      <c r="E295" s="191" t="s">
        <v>438</v>
      </c>
      <c r="F295" s="186" t="s">
        <v>149</v>
      </c>
      <c r="G295" s="186" t="s">
        <v>163</v>
      </c>
      <c r="H295" s="289">
        <f t="shared" si="92"/>
        <v>30</v>
      </c>
      <c r="I295" s="289">
        <f t="shared" si="92"/>
        <v>0</v>
      </c>
      <c r="J295" s="289">
        <f t="shared" si="92"/>
        <v>0</v>
      </c>
      <c r="K295" s="289">
        <f t="shared" si="92"/>
        <v>0</v>
      </c>
      <c r="L295" s="289">
        <f t="shared" si="92"/>
        <v>30</v>
      </c>
      <c r="M295" s="289">
        <f t="shared" si="92"/>
        <v>0</v>
      </c>
      <c r="N295" s="289"/>
      <c r="O295" s="366"/>
      <c r="P295" s="367"/>
      <c r="Q295" s="367"/>
      <c r="R295" s="367"/>
      <c r="S295" s="367"/>
      <c r="T295" s="367"/>
      <c r="U295" s="367"/>
      <c r="V295" s="367"/>
      <c r="W295" s="367"/>
      <c r="X295" s="367"/>
      <c r="Y295" s="367"/>
      <c r="Z295" s="367"/>
      <c r="AA295" s="367"/>
      <c r="AB295" s="367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</row>
    <row r="296" spans="1:46" s="8" customFormat="1" ht="12.75" customHeight="1" hidden="1">
      <c r="A296" s="188" t="s">
        <v>291</v>
      </c>
      <c r="B296" s="135" t="s">
        <v>119</v>
      </c>
      <c r="C296" s="199">
        <v>971</v>
      </c>
      <c r="D296" s="187" t="s">
        <v>129</v>
      </c>
      <c r="E296" s="191" t="s">
        <v>438</v>
      </c>
      <c r="F296" s="186" t="s">
        <v>149</v>
      </c>
      <c r="G296" s="185" t="s">
        <v>168</v>
      </c>
      <c r="H296" s="290">
        <f t="shared" si="92"/>
        <v>30</v>
      </c>
      <c r="I296" s="290">
        <f t="shared" si="92"/>
        <v>0</v>
      </c>
      <c r="J296" s="290">
        <f t="shared" si="92"/>
        <v>0</v>
      </c>
      <c r="K296" s="290">
        <f t="shared" si="92"/>
        <v>0</v>
      </c>
      <c r="L296" s="290">
        <f t="shared" si="92"/>
        <v>30</v>
      </c>
      <c r="M296" s="290">
        <f t="shared" si="92"/>
        <v>0</v>
      </c>
      <c r="N296" s="289"/>
      <c r="O296" s="366"/>
      <c r="P296" s="367"/>
      <c r="Q296" s="367"/>
      <c r="R296" s="367"/>
      <c r="S296" s="367"/>
      <c r="T296" s="367"/>
      <c r="U296" s="367"/>
      <c r="V296" s="367"/>
      <c r="W296" s="367"/>
      <c r="X296" s="367"/>
      <c r="Y296" s="367"/>
      <c r="Z296" s="367"/>
      <c r="AA296" s="367"/>
      <c r="AB296" s="367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</row>
    <row r="297" spans="1:46" s="8" customFormat="1" ht="12.75" customHeight="1">
      <c r="A297" s="202" t="s">
        <v>294</v>
      </c>
      <c r="B297" s="227" t="s">
        <v>295</v>
      </c>
      <c r="C297" s="228">
        <v>971</v>
      </c>
      <c r="D297" s="193" t="s">
        <v>129</v>
      </c>
      <c r="E297" s="204" t="s">
        <v>438</v>
      </c>
      <c r="F297" s="204" t="s">
        <v>149</v>
      </c>
      <c r="G297" s="212">
        <v>226</v>
      </c>
      <c r="H297" s="291">
        <v>30</v>
      </c>
      <c r="I297" s="291"/>
      <c r="J297" s="291"/>
      <c r="K297" s="291"/>
      <c r="L297" s="291">
        <f>SUM(H297:K297)</f>
        <v>30</v>
      </c>
      <c r="M297" s="291">
        <v>0</v>
      </c>
      <c r="N297" s="293">
        <v>0</v>
      </c>
      <c r="O297" s="336"/>
      <c r="P297" s="337"/>
      <c r="Q297" s="337"/>
      <c r="R297" s="337"/>
      <c r="S297" s="337"/>
      <c r="T297" s="337"/>
      <c r="U297" s="337"/>
      <c r="V297" s="337"/>
      <c r="W297" s="337"/>
      <c r="X297" s="337"/>
      <c r="Y297" s="337"/>
      <c r="Z297" s="337"/>
      <c r="AA297" s="337"/>
      <c r="AB297" s="337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</row>
    <row r="298" spans="1:46" s="8" customFormat="1" ht="12.75" customHeight="1" hidden="1">
      <c r="A298" s="202"/>
      <c r="B298" s="172"/>
      <c r="C298" s="259"/>
      <c r="D298" s="193"/>
      <c r="E298" s="194"/>
      <c r="F298" s="193"/>
      <c r="G298" s="212"/>
      <c r="H298" s="293"/>
      <c r="I298" s="293"/>
      <c r="J298" s="293"/>
      <c r="K298" s="293"/>
      <c r="L298" s="293"/>
      <c r="M298" s="293"/>
      <c r="N298" s="293"/>
      <c r="O298" s="336"/>
      <c r="P298" s="337"/>
      <c r="Q298" s="337"/>
      <c r="R298" s="337"/>
      <c r="S298" s="337"/>
      <c r="T298" s="337"/>
      <c r="U298" s="337"/>
      <c r="V298" s="337"/>
      <c r="W298" s="337"/>
      <c r="X298" s="337"/>
      <c r="Y298" s="337"/>
      <c r="Z298" s="337"/>
      <c r="AA298" s="337"/>
      <c r="AB298" s="337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</row>
    <row r="299" spans="1:46" s="8" customFormat="1" ht="12.75" customHeight="1">
      <c r="A299" s="183" t="s">
        <v>296</v>
      </c>
      <c r="B299" s="178" t="s">
        <v>297</v>
      </c>
      <c r="C299" s="199">
        <v>971</v>
      </c>
      <c r="D299" s="174" t="s">
        <v>130</v>
      </c>
      <c r="E299" s="176"/>
      <c r="F299" s="175"/>
      <c r="G299" s="174"/>
      <c r="H299" s="288">
        <f aca="true" t="shared" si="93" ref="H299:M300">SUM(H300)</f>
        <v>430</v>
      </c>
      <c r="I299" s="288">
        <f t="shared" si="93"/>
        <v>0</v>
      </c>
      <c r="J299" s="288">
        <f t="shared" si="93"/>
        <v>0</v>
      </c>
      <c r="K299" s="288">
        <f t="shared" si="93"/>
        <v>0</v>
      </c>
      <c r="L299" s="288">
        <f t="shared" si="93"/>
        <v>430</v>
      </c>
      <c r="M299" s="288">
        <f t="shared" si="93"/>
        <v>127</v>
      </c>
      <c r="N299" s="288"/>
      <c r="O299" s="366"/>
      <c r="P299" s="367"/>
      <c r="Q299" s="367"/>
      <c r="R299" s="367"/>
      <c r="S299" s="367"/>
      <c r="T299" s="367"/>
      <c r="U299" s="367"/>
      <c r="V299" s="367"/>
      <c r="W299" s="367"/>
      <c r="X299" s="367"/>
      <c r="Y299" s="367"/>
      <c r="Z299" s="367"/>
      <c r="AA299" s="367"/>
      <c r="AB299" s="367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</row>
    <row r="300" spans="1:46" s="8" customFormat="1" ht="12.75" customHeight="1" hidden="1">
      <c r="A300" s="183" t="s">
        <v>298</v>
      </c>
      <c r="B300" s="178" t="s">
        <v>299</v>
      </c>
      <c r="C300" s="199">
        <v>971</v>
      </c>
      <c r="D300" s="174" t="s">
        <v>317</v>
      </c>
      <c r="E300" s="176"/>
      <c r="F300" s="175"/>
      <c r="G300" s="174"/>
      <c r="H300" s="288">
        <f t="shared" si="93"/>
        <v>430</v>
      </c>
      <c r="I300" s="288">
        <f t="shared" si="93"/>
        <v>0</v>
      </c>
      <c r="J300" s="288">
        <f t="shared" si="93"/>
        <v>0</v>
      </c>
      <c r="K300" s="288">
        <f t="shared" si="93"/>
        <v>0</v>
      </c>
      <c r="L300" s="288">
        <f t="shared" si="93"/>
        <v>430</v>
      </c>
      <c r="M300" s="288">
        <f t="shared" si="93"/>
        <v>127</v>
      </c>
      <c r="N300" s="288"/>
      <c r="O300" s="366"/>
      <c r="P300" s="367"/>
      <c r="Q300" s="367"/>
      <c r="R300" s="367"/>
      <c r="S300" s="367"/>
      <c r="T300" s="367"/>
      <c r="U300" s="367"/>
      <c r="V300" s="367"/>
      <c r="W300" s="367"/>
      <c r="X300" s="367"/>
      <c r="Y300" s="367"/>
      <c r="Z300" s="367"/>
      <c r="AA300" s="367"/>
      <c r="AB300" s="367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</row>
    <row r="301" spans="1:46" s="8" customFormat="1" ht="12.75" customHeight="1">
      <c r="A301" s="232" t="s">
        <v>300</v>
      </c>
      <c r="B301" s="218" t="s">
        <v>301</v>
      </c>
      <c r="C301" s="189">
        <v>971</v>
      </c>
      <c r="D301" s="190" t="s">
        <v>317</v>
      </c>
      <c r="E301" s="191" t="s">
        <v>439</v>
      </c>
      <c r="F301" s="197"/>
      <c r="G301" s="124"/>
      <c r="H301" s="290">
        <f aca="true" t="shared" si="94" ref="H301:M301">SUM(H303)</f>
        <v>430</v>
      </c>
      <c r="I301" s="290">
        <f t="shared" si="94"/>
        <v>0</v>
      </c>
      <c r="J301" s="290">
        <f t="shared" si="94"/>
        <v>0</v>
      </c>
      <c r="K301" s="290">
        <f t="shared" si="94"/>
        <v>0</v>
      </c>
      <c r="L301" s="290">
        <f t="shared" si="94"/>
        <v>430</v>
      </c>
      <c r="M301" s="290">
        <f t="shared" si="94"/>
        <v>127</v>
      </c>
      <c r="N301" s="290">
        <v>30</v>
      </c>
      <c r="O301" s="366"/>
      <c r="P301" s="367"/>
      <c r="Q301" s="367"/>
      <c r="R301" s="367"/>
      <c r="S301" s="367"/>
      <c r="T301" s="367"/>
      <c r="U301" s="367"/>
      <c r="V301" s="367"/>
      <c r="W301" s="367"/>
      <c r="X301" s="367"/>
      <c r="Y301" s="367"/>
      <c r="Z301" s="367"/>
      <c r="AA301" s="367"/>
      <c r="AB301" s="367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</row>
    <row r="302" spans="1:46" s="8" customFormat="1" ht="12.75" customHeight="1">
      <c r="A302" s="223"/>
      <c r="B302" s="130" t="s">
        <v>302</v>
      </c>
      <c r="C302" s="201"/>
      <c r="D302" s="246"/>
      <c r="E302" s="246"/>
      <c r="F302" s="246"/>
      <c r="G302" s="251"/>
      <c r="H302" s="288"/>
      <c r="I302" s="288"/>
      <c r="J302" s="288"/>
      <c r="K302" s="288"/>
      <c r="L302" s="288"/>
      <c r="M302" s="288"/>
      <c r="N302" s="288"/>
      <c r="O302" s="366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7"/>
      <c r="AA302" s="367"/>
      <c r="AB302" s="367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</row>
    <row r="303" spans="1:46" s="8" customFormat="1" ht="12.75" customHeight="1" hidden="1">
      <c r="A303" s="183" t="s">
        <v>300</v>
      </c>
      <c r="B303" s="139" t="s">
        <v>148</v>
      </c>
      <c r="C303" s="199">
        <v>971</v>
      </c>
      <c r="D303" s="174" t="s">
        <v>317</v>
      </c>
      <c r="E303" s="175" t="s">
        <v>439</v>
      </c>
      <c r="F303" s="186" t="s">
        <v>149</v>
      </c>
      <c r="G303" s="174"/>
      <c r="H303" s="288">
        <f aca="true" t="shared" si="95" ref="H303:M306">SUM(H304)</f>
        <v>430</v>
      </c>
      <c r="I303" s="288">
        <f t="shared" si="95"/>
        <v>0</v>
      </c>
      <c r="J303" s="288">
        <f t="shared" si="95"/>
        <v>0</v>
      </c>
      <c r="K303" s="288">
        <f t="shared" si="95"/>
        <v>0</v>
      </c>
      <c r="L303" s="288">
        <f t="shared" si="95"/>
        <v>430</v>
      </c>
      <c r="M303" s="288">
        <f t="shared" si="95"/>
        <v>127</v>
      </c>
      <c r="N303" s="288"/>
      <c r="O303" s="366"/>
      <c r="P303" s="367"/>
      <c r="Q303" s="367"/>
      <c r="R303" s="367"/>
      <c r="S303" s="367"/>
      <c r="T303" s="367"/>
      <c r="U303" s="367"/>
      <c r="V303" s="367"/>
      <c r="W303" s="367"/>
      <c r="X303" s="367"/>
      <c r="Y303" s="367"/>
      <c r="Z303" s="367"/>
      <c r="AA303" s="367"/>
      <c r="AB303" s="367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</row>
    <row r="304" spans="1:46" s="8" customFormat="1" ht="12.75" customHeight="1" hidden="1">
      <c r="A304" s="183" t="s">
        <v>300</v>
      </c>
      <c r="B304" s="200" t="s">
        <v>150</v>
      </c>
      <c r="C304" s="199">
        <v>971</v>
      </c>
      <c r="D304" s="174" t="s">
        <v>317</v>
      </c>
      <c r="E304" s="175" t="s">
        <v>439</v>
      </c>
      <c r="F304" s="186" t="s">
        <v>149</v>
      </c>
      <c r="G304" s="190" t="s">
        <v>151</v>
      </c>
      <c r="H304" s="288">
        <f t="shared" si="95"/>
        <v>430</v>
      </c>
      <c r="I304" s="288">
        <f t="shared" si="95"/>
        <v>0</v>
      </c>
      <c r="J304" s="288">
        <f t="shared" si="95"/>
        <v>0</v>
      </c>
      <c r="K304" s="288">
        <f t="shared" si="95"/>
        <v>0</v>
      </c>
      <c r="L304" s="288">
        <f t="shared" si="95"/>
        <v>430</v>
      </c>
      <c r="M304" s="288">
        <f t="shared" si="95"/>
        <v>127</v>
      </c>
      <c r="N304" s="288"/>
      <c r="O304" s="366"/>
      <c r="P304" s="367"/>
      <c r="Q304" s="367"/>
      <c r="R304" s="367"/>
      <c r="S304" s="367"/>
      <c r="T304" s="367"/>
      <c r="U304" s="367"/>
      <c r="V304" s="367"/>
      <c r="W304" s="367"/>
      <c r="X304" s="367"/>
      <c r="Y304" s="367"/>
      <c r="Z304" s="367"/>
      <c r="AA304" s="367"/>
      <c r="AB304" s="367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</row>
    <row r="305" spans="1:46" s="8" customFormat="1" ht="12.75" customHeight="1" hidden="1">
      <c r="A305" s="183" t="s">
        <v>300</v>
      </c>
      <c r="B305" s="319" t="s">
        <v>114</v>
      </c>
      <c r="C305" s="199">
        <v>971</v>
      </c>
      <c r="D305" s="174" t="s">
        <v>317</v>
      </c>
      <c r="E305" s="175" t="s">
        <v>439</v>
      </c>
      <c r="F305" s="186" t="s">
        <v>149</v>
      </c>
      <c r="G305" s="190" t="s">
        <v>163</v>
      </c>
      <c r="H305" s="288">
        <f t="shared" si="95"/>
        <v>430</v>
      </c>
      <c r="I305" s="288">
        <f t="shared" si="95"/>
        <v>0</v>
      </c>
      <c r="J305" s="288">
        <f t="shared" si="95"/>
        <v>0</v>
      </c>
      <c r="K305" s="288">
        <f t="shared" si="95"/>
        <v>0</v>
      </c>
      <c r="L305" s="288">
        <f t="shared" si="95"/>
        <v>430</v>
      </c>
      <c r="M305" s="288">
        <f t="shared" si="95"/>
        <v>127</v>
      </c>
      <c r="N305" s="288"/>
      <c r="O305" s="366"/>
      <c r="P305" s="367"/>
      <c r="Q305" s="367"/>
      <c r="R305" s="367"/>
      <c r="S305" s="367"/>
      <c r="T305" s="367"/>
      <c r="U305" s="367"/>
      <c r="V305" s="367"/>
      <c r="W305" s="367"/>
      <c r="X305" s="367"/>
      <c r="Y305" s="367"/>
      <c r="Z305" s="367"/>
      <c r="AA305" s="367"/>
      <c r="AB305" s="367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</row>
    <row r="306" spans="1:46" s="8" customFormat="1" ht="12.75" customHeight="1" hidden="1">
      <c r="A306" s="183" t="s">
        <v>300</v>
      </c>
      <c r="B306" s="235" t="s">
        <v>119</v>
      </c>
      <c r="C306" s="189">
        <v>971</v>
      </c>
      <c r="D306" s="174" t="s">
        <v>317</v>
      </c>
      <c r="E306" s="175" t="s">
        <v>439</v>
      </c>
      <c r="F306" s="191" t="s">
        <v>149</v>
      </c>
      <c r="G306" s="191" t="s">
        <v>168</v>
      </c>
      <c r="H306" s="289">
        <f t="shared" si="95"/>
        <v>430</v>
      </c>
      <c r="I306" s="289">
        <f t="shared" si="95"/>
        <v>0</v>
      </c>
      <c r="J306" s="289">
        <f t="shared" si="95"/>
        <v>0</v>
      </c>
      <c r="K306" s="289">
        <f t="shared" si="95"/>
        <v>0</v>
      </c>
      <c r="L306" s="289">
        <f t="shared" si="95"/>
        <v>430</v>
      </c>
      <c r="M306" s="289">
        <f t="shared" si="95"/>
        <v>127</v>
      </c>
      <c r="N306" s="290"/>
      <c r="O306" s="366"/>
      <c r="P306" s="367"/>
      <c r="Q306" s="367"/>
      <c r="R306" s="367"/>
      <c r="S306" s="367"/>
      <c r="T306" s="367"/>
      <c r="U306" s="367"/>
      <c r="V306" s="367"/>
      <c r="W306" s="367"/>
      <c r="X306" s="367"/>
      <c r="Y306" s="367"/>
      <c r="Z306" s="367"/>
      <c r="AA306" s="367"/>
      <c r="AB306" s="367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</row>
    <row r="307" spans="1:46" s="8" customFormat="1" ht="12.75" customHeight="1">
      <c r="A307" s="245" t="s">
        <v>303</v>
      </c>
      <c r="B307" s="260" t="s">
        <v>304</v>
      </c>
      <c r="C307" s="203">
        <v>971</v>
      </c>
      <c r="D307" s="205" t="s">
        <v>317</v>
      </c>
      <c r="E307" s="207" t="s">
        <v>439</v>
      </c>
      <c r="F307" s="205" t="s">
        <v>149</v>
      </c>
      <c r="G307" s="207" t="s">
        <v>168</v>
      </c>
      <c r="H307" s="300">
        <v>430</v>
      </c>
      <c r="I307" s="300"/>
      <c r="J307" s="300"/>
      <c r="K307" s="300"/>
      <c r="L307" s="292">
        <f>SUM(H307:K307)</f>
        <v>430</v>
      </c>
      <c r="M307" s="300">
        <v>127</v>
      </c>
      <c r="N307" s="294">
        <v>30</v>
      </c>
      <c r="O307" s="336"/>
      <c r="P307" s="337"/>
      <c r="Q307" s="337"/>
      <c r="R307" s="337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</row>
    <row r="308" spans="1:46" s="8" customFormat="1" ht="12.75" customHeight="1">
      <c r="A308" s="223"/>
      <c r="B308" s="261" t="s">
        <v>440</v>
      </c>
      <c r="C308" s="201"/>
      <c r="D308" s="200"/>
      <c r="E308" s="246"/>
      <c r="F308" s="200"/>
      <c r="G308" s="246"/>
      <c r="H308" s="302"/>
      <c r="I308" s="302"/>
      <c r="J308" s="302"/>
      <c r="K308" s="302"/>
      <c r="L308" s="293"/>
      <c r="M308" s="302"/>
      <c r="N308" s="288"/>
      <c r="O308" s="366"/>
      <c r="P308" s="367"/>
      <c r="Q308" s="367"/>
      <c r="R308" s="367"/>
      <c r="S308" s="367"/>
      <c r="T308" s="367"/>
      <c r="U308" s="367"/>
      <c r="V308" s="367"/>
      <c r="W308" s="367"/>
      <c r="X308" s="367"/>
      <c r="Y308" s="367"/>
      <c r="Z308" s="367"/>
      <c r="AA308" s="367"/>
      <c r="AB308" s="367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</row>
    <row r="309" spans="1:46" s="8" customFormat="1" ht="12.75" customHeight="1" hidden="1">
      <c r="A309" s="183"/>
      <c r="B309" s="249"/>
      <c r="C309" s="192"/>
      <c r="D309" s="174"/>
      <c r="E309" s="175"/>
      <c r="F309" s="174"/>
      <c r="G309" s="176"/>
      <c r="H309" s="288"/>
      <c r="I309" s="288"/>
      <c r="J309" s="288"/>
      <c r="K309" s="288"/>
      <c r="L309" s="288"/>
      <c r="M309" s="288"/>
      <c r="N309" s="288"/>
      <c r="O309" s="366"/>
      <c r="P309" s="367"/>
      <c r="Q309" s="367"/>
      <c r="R309" s="367"/>
      <c r="S309" s="367"/>
      <c r="T309" s="367"/>
      <c r="U309" s="367"/>
      <c r="V309" s="367"/>
      <c r="W309" s="367"/>
      <c r="X309" s="367"/>
      <c r="Y309" s="367"/>
      <c r="Z309" s="367"/>
      <c r="AA309" s="367"/>
      <c r="AB309" s="367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</row>
    <row r="310" spans="1:46" s="8" customFormat="1" ht="12.75" customHeight="1">
      <c r="A310" s="181" t="s">
        <v>305</v>
      </c>
      <c r="B310" s="165" t="s">
        <v>45</v>
      </c>
      <c r="C310" s="201">
        <v>971</v>
      </c>
      <c r="D310" s="174">
        <v>1000</v>
      </c>
      <c r="E310" s="176"/>
      <c r="F310" s="175"/>
      <c r="G310" s="174"/>
      <c r="H310" s="290">
        <f aca="true" t="shared" si="96" ref="H310:M310">SUM(H311)</f>
        <v>5810</v>
      </c>
      <c r="I310" s="290">
        <f t="shared" si="96"/>
        <v>0</v>
      </c>
      <c r="J310" s="290">
        <f t="shared" si="96"/>
        <v>0</v>
      </c>
      <c r="K310" s="290">
        <f t="shared" si="96"/>
        <v>0</v>
      </c>
      <c r="L310" s="290">
        <f t="shared" si="96"/>
        <v>5810</v>
      </c>
      <c r="M310" s="290">
        <f t="shared" si="96"/>
        <v>2213</v>
      </c>
      <c r="N310" s="290">
        <v>38</v>
      </c>
      <c r="O310" s="366"/>
      <c r="P310" s="367"/>
      <c r="Q310" s="367"/>
      <c r="R310" s="367"/>
      <c r="S310" s="367"/>
      <c r="T310" s="367"/>
      <c r="U310" s="367"/>
      <c r="V310" s="367"/>
      <c r="W310" s="367"/>
      <c r="X310" s="367"/>
      <c r="Y310" s="367"/>
      <c r="Z310" s="367"/>
      <c r="AA310" s="367"/>
      <c r="AB310" s="367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</row>
    <row r="311" spans="1:46" s="8" customFormat="1" ht="12.75" customHeight="1">
      <c r="A311" s="181" t="s">
        <v>306</v>
      </c>
      <c r="B311" s="178" t="s">
        <v>307</v>
      </c>
      <c r="C311" s="199">
        <v>971</v>
      </c>
      <c r="D311" s="174">
        <v>1004</v>
      </c>
      <c r="E311" s="175"/>
      <c r="F311" s="175"/>
      <c r="G311" s="186"/>
      <c r="H311" s="290">
        <f aca="true" t="shared" si="97" ref="H311:M311">SUM(H312,H321)</f>
        <v>5810</v>
      </c>
      <c r="I311" s="290">
        <f t="shared" si="97"/>
        <v>0</v>
      </c>
      <c r="J311" s="290">
        <f t="shared" si="97"/>
        <v>0</v>
      </c>
      <c r="K311" s="290">
        <f t="shared" si="97"/>
        <v>0</v>
      </c>
      <c r="L311" s="290">
        <f t="shared" si="97"/>
        <v>5810</v>
      </c>
      <c r="M311" s="290">
        <f t="shared" si="97"/>
        <v>2213</v>
      </c>
      <c r="N311" s="290">
        <v>38</v>
      </c>
      <c r="O311" s="366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7"/>
      <c r="AA311" s="367"/>
      <c r="AB311" s="367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</row>
    <row r="312" spans="1:46" s="8" customFormat="1" ht="12.75" customHeight="1">
      <c r="A312" s="183" t="s">
        <v>308</v>
      </c>
      <c r="B312" s="218" t="s">
        <v>441</v>
      </c>
      <c r="C312" s="189">
        <v>971</v>
      </c>
      <c r="D312" s="190" t="s">
        <v>309</v>
      </c>
      <c r="E312" s="191" t="s">
        <v>442</v>
      </c>
      <c r="F312" s="186"/>
      <c r="G312" s="124"/>
      <c r="H312" s="290">
        <f aca="true" t="shared" si="98" ref="H312:M312">SUM(H313)</f>
        <v>5298</v>
      </c>
      <c r="I312" s="290">
        <f t="shared" si="98"/>
        <v>0</v>
      </c>
      <c r="J312" s="290">
        <f t="shared" si="98"/>
        <v>0</v>
      </c>
      <c r="K312" s="290">
        <f t="shared" si="98"/>
        <v>0</v>
      </c>
      <c r="L312" s="290">
        <f t="shared" si="98"/>
        <v>5298</v>
      </c>
      <c r="M312" s="290">
        <f t="shared" si="98"/>
        <v>2121</v>
      </c>
      <c r="N312" s="290">
        <v>40</v>
      </c>
      <c r="O312" s="366"/>
      <c r="P312" s="367"/>
      <c r="Q312" s="367"/>
      <c r="R312" s="367"/>
      <c r="S312" s="367"/>
      <c r="T312" s="367"/>
      <c r="U312" s="367"/>
      <c r="V312" s="367"/>
      <c r="W312" s="367"/>
      <c r="X312" s="367"/>
      <c r="Y312" s="367"/>
      <c r="Z312" s="367"/>
      <c r="AA312" s="367"/>
      <c r="AB312" s="367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</row>
    <row r="313" spans="1:46" s="8" customFormat="1" ht="12.75" customHeight="1" hidden="1">
      <c r="A313" s="232" t="s">
        <v>308</v>
      </c>
      <c r="B313" s="317" t="s">
        <v>370</v>
      </c>
      <c r="C313" s="219">
        <v>971</v>
      </c>
      <c r="D313" s="190" t="s">
        <v>309</v>
      </c>
      <c r="E313" s="191" t="s">
        <v>442</v>
      </c>
      <c r="F313" s="190" t="s">
        <v>188</v>
      </c>
      <c r="G313" s="163"/>
      <c r="H313" s="290">
        <f aca="true" t="shared" si="99" ref="H313:M313">SUM(H315)</f>
        <v>5298</v>
      </c>
      <c r="I313" s="290">
        <f t="shared" si="99"/>
        <v>0</v>
      </c>
      <c r="J313" s="290">
        <f t="shared" si="99"/>
        <v>0</v>
      </c>
      <c r="K313" s="290">
        <f t="shared" si="99"/>
        <v>0</v>
      </c>
      <c r="L313" s="290">
        <f t="shared" si="99"/>
        <v>5298</v>
      </c>
      <c r="M313" s="290">
        <f t="shared" si="99"/>
        <v>2121</v>
      </c>
      <c r="N313" s="290"/>
      <c r="O313" s="366"/>
      <c r="P313" s="367"/>
      <c r="Q313" s="367"/>
      <c r="R313" s="367"/>
      <c r="S313" s="367"/>
      <c r="T313" s="367"/>
      <c r="U313" s="367"/>
      <c r="V313" s="367"/>
      <c r="W313" s="367"/>
      <c r="X313" s="367"/>
      <c r="Y313" s="367"/>
      <c r="Z313" s="367"/>
      <c r="AA313" s="367"/>
      <c r="AB313" s="367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</row>
    <row r="314" spans="1:46" s="8" customFormat="1" ht="12.75" customHeight="1" hidden="1">
      <c r="A314" s="220"/>
      <c r="B314" s="318" t="s">
        <v>371</v>
      </c>
      <c r="C314" s="221"/>
      <c r="D314" s="193"/>
      <c r="E314" s="194"/>
      <c r="F314" s="193"/>
      <c r="G314" s="195"/>
      <c r="H314" s="288"/>
      <c r="I314" s="288"/>
      <c r="J314" s="288"/>
      <c r="K314" s="288"/>
      <c r="L314" s="288"/>
      <c r="M314" s="288"/>
      <c r="N314" s="288"/>
      <c r="O314" s="366"/>
      <c r="P314" s="367"/>
      <c r="Q314" s="367"/>
      <c r="R314" s="367"/>
      <c r="S314" s="367"/>
      <c r="T314" s="367"/>
      <c r="U314" s="367"/>
      <c r="V314" s="367"/>
      <c r="W314" s="367"/>
      <c r="X314" s="367"/>
      <c r="Y314" s="367"/>
      <c r="Z314" s="367"/>
      <c r="AA314" s="367"/>
      <c r="AB314" s="367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</row>
    <row r="315" spans="1:46" s="8" customFormat="1" ht="12.75" customHeight="1" hidden="1">
      <c r="A315" s="181" t="s">
        <v>308</v>
      </c>
      <c r="B315" s="200" t="s">
        <v>150</v>
      </c>
      <c r="C315" s="199">
        <v>971</v>
      </c>
      <c r="D315" s="174">
        <v>1004</v>
      </c>
      <c r="E315" s="191" t="s">
        <v>442</v>
      </c>
      <c r="F315" s="174" t="s">
        <v>188</v>
      </c>
      <c r="G315" s="176" t="s">
        <v>151</v>
      </c>
      <c r="H315" s="290">
        <f aca="true" t="shared" si="100" ref="H315:M317">SUM(H316)</f>
        <v>5298</v>
      </c>
      <c r="I315" s="290">
        <f t="shared" si="100"/>
        <v>0</v>
      </c>
      <c r="J315" s="290">
        <f t="shared" si="100"/>
        <v>0</v>
      </c>
      <c r="K315" s="290">
        <f t="shared" si="100"/>
        <v>0</v>
      </c>
      <c r="L315" s="290">
        <f t="shared" si="100"/>
        <v>5298</v>
      </c>
      <c r="M315" s="290">
        <f t="shared" si="100"/>
        <v>2121</v>
      </c>
      <c r="N315" s="290"/>
      <c r="O315" s="366"/>
      <c r="P315" s="367"/>
      <c r="Q315" s="367"/>
      <c r="R315" s="367"/>
      <c r="S315" s="367"/>
      <c r="T315" s="367"/>
      <c r="U315" s="367"/>
      <c r="V315" s="367"/>
      <c r="W315" s="367"/>
      <c r="X315" s="367"/>
      <c r="Y315" s="367"/>
      <c r="Z315" s="367"/>
      <c r="AA315" s="367"/>
      <c r="AB315" s="367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</row>
    <row r="316" spans="1:46" s="8" customFormat="1" ht="12.75" customHeight="1" hidden="1">
      <c r="A316" s="181" t="s">
        <v>308</v>
      </c>
      <c r="B316" s="209" t="s">
        <v>125</v>
      </c>
      <c r="C316" s="199">
        <v>971</v>
      </c>
      <c r="D316" s="174">
        <v>1004</v>
      </c>
      <c r="E316" s="191" t="s">
        <v>442</v>
      </c>
      <c r="F316" s="174" t="s">
        <v>188</v>
      </c>
      <c r="G316" s="176" t="s">
        <v>443</v>
      </c>
      <c r="H316" s="289">
        <f t="shared" si="100"/>
        <v>5298</v>
      </c>
      <c r="I316" s="289">
        <f t="shared" si="100"/>
        <v>0</v>
      </c>
      <c r="J316" s="289">
        <f t="shared" si="100"/>
        <v>0</v>
      </c>
      <c r="K316" s="289">
        <f t="shared" si="100"/>
        <v>0</v>
      </c>
      <c r="L316" s="289">
        <f t="shared" si="100"/>
        <v>5298</v>
      </c>
      <c r="M316" s="289">
        <f t="shared" si="100"/>
        <v>2121</v>
      </c>
      <c r="N316" s="289"/>
      <c r="O316" s="366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7"/>
      <c r="AA316" s="367"/>
      <c r="AB316" s="367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</row>
    <row r="317" spans="1:46" s="8" customFormat="1" ht="12.75" customHeight="1" hidden="1">
      <c r="A317" s="181" t="s">
        <v>310</v>
      </c>
      <c r="B317" s="135" t="s">
        <v>126</v>
      </c>
      <c r="C317" s="189">
        <v>971</v>
      </c>
      <c r="D317" s="174">
        <v>1004</v>
      </c>
      <c r="E317" s="191" t="s">
        <v>442</v>
      </c>
      <c r="F317" s="174" t="s">
        <v>188</v>
      </c>
      <c r="G317" s="198" t="s">
        <v>311</v>
      </c>
      <c r="H317" s="289">
        <f t="shared" si="100"/>
        <v>5298</v>
      </c>
      <c r="I317" s="289">
        <f t="shared" si="100"/>
        <v>0</v>
      </c>
      <c r="J317" s="289">
        <f t="shared" si="100"/>
        <v>0</v>
      </c>
      <c r="K317" s="289">
        <f t="shared" si="100"/>
        <v>0</v>
      </c>
      <c r="L317" s="289">
        <f t="shared" si="100"/>
        <v>5298</v>
      </c>
      <c r="M317" s="289">
        <f t="shared" si="100"/>
        <v>2121</v>
      </c>
      <c r="N317" s="289"/>
      <c r="O317" s="366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7"/>
      <c r="AA317" s="367"/>
      <c r="AB317" s="367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</row>
    <row r="318" spans="1:46" s="8" customFormat="1" ht="12.75" customHeight="1">
      <c r="A318" s="215" t="s">
        <v>312</v>
      </c>
      <c r="B318" s="134" t="s">
        <v>325</v>
      </c>
      <c r="C318" s="228">
        <v>971</v>
      </c>
      <c r="D318" s="211" t="s">
        <v>309</v>
      </c>
      <c r="E318" s="204" t="s">
        <v>442</v>
      </c>
      <c r="F318" s="193" t="s">
        <v>188</v>
      </c>
      <c r="G318" s="204" t="s">
        <v>311</v>
      </c>
      <c r="H318" s="291">
        <f aca="true" t="shared" si="101" ref="H318:M318">SUM(H319,H320)</f>
        <v>5298</v>
      </c>
      <c r="I318" s="291">
        <f t="shared" si="101"/>
        <v>0</v>
      </c>
      <c r="J318" s="291">
        <f t="shared" si="101"/>
        <v>0</v>
      </c>
      <c r="K318" s="291">
        <f t="shared" si="101"/>
        <v>0</v>
      </c>
      <c r="L318" s="291">
        <f t="shared" si="101"/>
        <v>5298</v>
      </c>
      <c r="M318" s="291">
        <f t="shared" si="101"/>
        <v>2121</v>
      </c>
      <c r="N318" s="291">
        <v>40</v>
      </c>
      <c r="O318" s="336"/>
      <c r="P318" s="337"/>
      <c r="Q318" s="337"/>
      <c r="R318" s="337"/>
      <c r="S318" s="337"/>
      <c r="T318" s="337"/>
      <c r="U318" s="337"/>
      <c r="V318" s="337"/>
      <c r="W318" s="337"/>
      <c r="X318" s="337"/>
      <c r="Y318" s="337"/>
      <c r="Z318" s="337"/>
      <c r="AA318" s="337"/>
      <c r="AB318" s="337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</row>
    <row r="319" spans="1:46" s="8" customFormat="1" ht="12.75" customHeight="1">
      <c r="A319" s="215" t="s">
        <v>444</v>
      </c>
      <c r="B319" s="311" t="s">
        <v>323</v>
      </c>
      <c r="C319" s="320">
        <v>971</v>
      </c>
      <c r="D319" s="308" t="s">
        <v>309</v>
      </c>
      <c r="E319" s="215" t="s">
        <v>442</v>
      </c>
      <c r="F319" s="308" t="s">
        <v>188</v>
      </c>
      <c r="G319" s="215" t="s">
        <v>311</v>
      </c>
      <c r="H319" s="309">
        <v>4775</v>
      </c>
      <c r="I319" s="309"/>
      <c r="J319" s="309"/>
      <c r="K319" s="309"/>
      <c r="L319" s="291">
        <f>SUM(H319:K319)</f>
        <v>4775</v>
      </c>
      <c r="M319" s="309">
        <v>2023</v>
      </c>
      <c r="N319" s="371">
        <v>42</v>
      </c>
      <c r="O319" s="337"/>
      <c r="P319" s="337"/>
      <c r="Q319" s="337"/>
      <c r="R319" s="337"/>
      <c r="S319" s="337"/>
      <c r="T319" s="337"/>
      <c r="U319" s="337"/>
      <c r="V319" s="337"/>
      <c r="W319" s="337"/>
      <c r="X319" s="337"/>
      <c r="Y319" s="337"/>
      <c r="Z319" s="337"/>
      <c r="AA319" s="337"/>
      <c r="AB319" s="337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</row>
    <row r="320" spans="1:46" s="8" customFormat="1" ht="12.75" customHeight="1">
      <c r="A320" s="215" t="s">
        <v>445</v>
      </c>
      <c r="B320" s="311" t="s">
        <v>324</v>
      </c>
      <c r="C320" s="320">
        <v>971</v>
      </c>
      <c r="D320" s="308" t="s">
        <v>309</v>
      </c>
      <c r="E320" s="215" t="s">
        <v>442</v>
      </c>
      <c r="F320" s="308" t="s">
        <v>188</v>
      </c>
      <c r="G320" s="164" t="s">
        <v>311</v>
      </c>
      <c r="H320" s="310">
        <v>523</v>
      </c>
      <c r="I320" s="310"/>
      <c r="J320" s="310"/>
      <c r="K320" s="310"/>
      <c r="L320" s="291">
        <f>SUM(H320:K320)</f>
        <v>523</v>
      </c>
      <c r="M320" s="310">
        <v>98</v>
      </c>
      <c r="N320" s="310">
        <v>19</v>
      </c>
      <c r="O320" s="337"/>
      <c r="P320" s="337"/>
      <c r="Q320" s="337"/>
      <c r="R320" s="337"/>
      <c r="S320" s="337"/>
      <c r="T320" s="337"/>
      <c r="U320" s="337"/>
      <c r="V320" s="337"/>
      <c r="W320" s="337"/>
      <c r="X320" s="337"/>
      <c r="Y320" s="337"/>
      <c r="Z320" s="337"/>
      <c r="AA320" s="337"/>
      <c r="AB320" s="337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</row>
    <row r="321" spans="1:46" s="8" customFormat="1" ht="12.75" customHeight="1">
      <c r="A321" s="183" t="s">
        <v>313</v>
      </c>
      <c r="B321" s="218" t="s">
        <v>446</v>
      </c>
      <c r="C321" s="189">
        <v>971</v>
      </c>
      <c r="D321" s="190" t="s">
        <v>309</v>
      </c>
      <c r="E321" s="191" t="s">
        <v>447</v>
      </c>
      <c r="F321" s="197"/>
      <c r="G321" s="124"/>
      <c r="H321" s="290">
        <f aca="true" t="shared" si="102" ref="H321:M321">SUM(H322)</f>
        <v>512</v>
      </c>
      <c r="I321" s="290">
        <f t="shared" si="102"/>
        <v>0</v>
      </c>
      <c r="J321" s="290">
        <f t="shared" si="102"/>
        <v>0</v>
      </c>
      <c r="K321" s="290">
        <f t="shared" si="102"/>
        <v>0</v>
      </c>
      <c r="L321" s="290">
        <f t="shared" si="102"/>
        <v>512</v>
      </c>
      <c r="M321" s="290">
        <f t="shared" si="102"/>
        <v>92</v>
      </c>
      <c r="N321" s="289">
        <v>18</v>
      </c>
      <c r="O321" s="366"/>
      <c r="P321" s="367"/>
      <c r="Q321" s="367"/>
      <c r="R321" s="367"/>
      <c r="S321" s="367"/>
      <c r="T321" s="367"/>
      <c r="U321" s="367"/>
      <c r="V321" s="367"/>
      <c r="W321" s="367"/>
      <c r="X321" s="367"/>
      <c r="Y321" s="367"/>
      <c r="Z321" s="367"/>
      <c r="AA321" s="367"/>
      <c r="AB321" s="367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</row>
    <row r="322" spans="1:46" s="8" customFormat="1" ht="12.75" customHeight="1" hidden="1">
      <c r="A322" s="232" t="s">
        <v>313</v>
      </c>
      <c r="B322" s="317" t="s">
        <v>370</v>
      </c>
      <c r="C322" s="219">
        <v>971</v>
      </c>
      <c r="D322" s="190" t="s">
        <v>309</v>
      </c>
      <c r="E322" s="191" t="s">
        <v>447</v>
      </c>
      <c r="F322" s="190" t="s">
        <v>188</v>
      </c>
      <c r="G322" s="163"/>
      <c r="H322" s="290">
        <f aca="true" t="shared" si="103" ref="H322:M322">SUM(H324)</f>
        <v>512</v>
      </c>
      <c r="I322" s="290">
        <f t="shared" si="103"/>
        <v>0</v>
      </c>
      <c r="J322" s="290">
        <f t="shared" si="103"/>
        <v>0</v>
      </c>
      <c r="K322" s="290">
        <f t="shared" si="103"/>
        <v>0</v>
      </c>
      <c r="L322" s="290">
        <f t="shared" si="103"/>
        <v>512</v>
      </c>
      <c r="M322" s="290">
        <f t="shared" si="103"/>
        <v>92</v>
      </c>
      <c r="N322" s="290"/>
      <c r="O322" s="366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7"/>
      <c r="AA322" s="367"/>
      <c r="AB322" s="367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</row>
    <row r="323" spans="1:46" s="8" customFormat="1" ht="12.75" customHeight="1" hidden="1">
      <c r="A323" s="220"/>
      <c r="B323" s="318" t="s">
        <v>371</v>
      </c>
      <c r="C323" s="221"/>
      <c r="D323" s="193"/>
      <c r="E323" s="194"/>
      <c r="F323" s="193"/>
      <c r="G323" s="195"/>
      <c r="H323" s="288"/>
      <c r="I323" s="288"/>
      <c r="J323" s="288"/>
      <c r="K323" s="288"/>
      <c r="L323" s="288"/>
      <c r="M323" s="288"/>
      <c r="N323" s="288"/>
      <c r="O323" s="366"/>
      <c r="P323" s="367"/>
      <c r="Q323" s="367"/>
      <c r="R323" s="367"/>
      <c r="S323" s="367"/>
      <c r="T323" s="367"/>
      <c r="U323" s="367"/>
      <c r="V323" s="367"/>
      <c r="W323" s="367"/>
      <c r="X323" s="367"/>
      <c r="Y323" s="367"/>
      <c r="Z323" s="367"/>
      <c r="AA323" s="367"/>
      <c r="AB323" s="367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</row>
    <row r="324" spans="1:46" s="8" customFormat="1" ht="12.75" customHeight="1" hidden="1">
      <c r="A324" s="181" t="s">
        <v>313</v>
      </c>
      <c r="B324" s="209" t="s">
        <v>150</v>
      </c>
      <c r="C324" s="199">
        <v>971</v>
      </c>
      <c r="D324" s="174">
        <v>1004</v>
      </c>
      <c r="E324" s="191" t="s">
        <v>447</v>
      </c>
      <c r="F324" s="174" t="s">
        <v>188</v>
      </c>
      <c r="G324" s="176" t="s">
        <v>151</v>
      </c>
      <c r="H324" s="290">
        <f aca="true" t="shared" si="104" ref="H324:M326">SUM(H325)</f>
        <v>512</v>
      </c>
      <c r="I324" s="290">
        <f t="shared" si="104"/>
        <v>0</v>
      </c>
      <c r="J324" s="290">
        <f t="shared" si="104"/>
        <v>0</v>
      </c>
      <c r="K324" s="290">
        <f t="shared" si="104"/>
        <v>0</v>
      </c>
      <c r="L324" s="290">
        <f t="shared" si="104"/>
        <v>512</v>
      </c>
      <c r="M324" s="290">
        <f t="shared" si="104"/>
        <v>92</v>
      </c>
      <c r="N324" s="290"/>
      <c r="O324" s="366"/>
      <c r="P324" s="367"/>
      <c r="Q324" s="367"/>
      <c r="R324" s="367"/>
      <c r="S324" s="367"/>
      <c r="T324" s="367"/>
      <c r="U324" s="367"/>
      <c r="V324" s="367"/>
      <c r="W324" s="367"/>
      <c r="X324" s="367"/>
      <c r="Y324" s="367"/>
      <c r="Z324" s="367"/>
      <c r="AA324" s="367"/>
      <c r="AB324" s="367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</row>
    <row r="325" spans="1:46" s="8" customFormat="1" ht="12.75" customHeight="1" hidden="1">
      <c r="A325" s="181" t="s">
        <v>313</v>
      </c>
      <c r="B325" s="241" t="s">
        <v>114</v>
      </c>
      <c r="C325" s="199">
        <v>971</v>
      </c>
      <c r="D325" s="174">
        <v>1004</v>
      </c>
      <c r="E325" s="191" t="s">
        <v>447</v>
      </c>
      <c r="F325" s="174" t="s">
        <v>188</v>
      </c>
      <c r="G325" s="176" t="s">
        <v>163</v>
      </c>
      <c r="H325" s="289">
        <f t="shared" si="104"/>
        <v>512</v>
      </c>
      <c r="I325" s="289">
        <f t="shared" si="104"/>
        <v>0</v>
      </c>
      <c r="J325" s="289">
        <f t="shared" si="104"/>
        <v>0</v>
      </c>
      <c r="K325" s="289">
        <f t="shared" si="104"/>
        <v>0</v>
      </c>
      <c r="L325" s="289">
        <f t="shared" si="104"/>
        <v>512</v>
      </c>
      <c r="M325" s="289">
        <f t="shared" si="104"/>
        <v>92</v>
      </c>
      <c r="N325" s="289"/>
      <c r="O325" s="366"/>
      <c r="P325" s="367"/>
      <c r="Q325" s="367"/>
      <c r="R325" s="367"/>
      <c r="S325" s="367"/>
      <c r="T325" s="367"/>
      <c r="U325" s="367"/>
      <c r="V325" s="367"/>
      <c r="W325" s="367"/>
      <c r="X325" s="367"/>
      <c r="Y325" s="367"/>
      <c r="Z325" s="367"/>
      <c r="AA325" s="367"/>
      <c r="AB325" s="367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</row>
    <row r="326" spans="1:46" s="8" customFormat="1" ht="12.75" customHeight="1" hidden="1">
      <c r="A326" s="181" t="s">
        <v>314</v>
      </c>
      <c r="B326" s="135" t="s">
        <v>119</v>
      </c>
      <c r="C326" s="189">
        <v>971</v>
      </c>
      <c r="D326" s="174">
        <v>1004</v>
      </c>
      <c r="E326" s="191" t="s">
        <v>447</v>
      </c>
      <c r="F326" s="124" t="s">
        <v>188</v>
      </c>
      <c r="G326" s="176" t="s">
        <v>168</v>
      </c>
      <c r="H326" s="289">
        <f t="shared" si="104"/>
        <v>512</v>
      </c>
      <c r="I326" s="289">
        <f t="shared" si="104"/>
        <v>0</v>
      </c>
      <c r="J326" s="289">
        <f t="shared" si="104"/>
        <v>0</v>
      </c>
      <c r="K326" s="289">
        <f t="shared" si="104"/>
        <v>0</v>
      </c>
      <c r="L326" s="289">
        <f t="shared" si="104"/>
        <v>512</v>
      </c>
      <c r="M326" s="289">
        <f t="shared" si="104"/>
        <v>92</v>
      </c>
      <c r="N326" s="289"/>
      <c r="O326" s="366"/>
      <c r="P326" s="367"/>
      <c r="Q326" s="367"/>
      <c r="R326" s="367"/>
      <c r="S326" s="367"/>
      <c r="T326" s="367"/>
      <c r="U326" s="367"/>
      <c r="V326" s="367"/>
      <c r="W326" s="367"/>
      <c r="X326" s="367"/>
      <c r="Y326" s="367"/>
      <c r="Z326" s="367"/>
      <c r="AA326" s="367"/>
      <c r="AB326" s="367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</row>
    <row r="327" spans="1:46" s="8" customFormat="1" ht="12.75" customHeight="1">
      <c r="A327" s="215" t="s">
        <v>315</v>
      </c>
      <c r="B327" s="134" t="s">
        <v>316</v>
      </c>
      <c r="C327" s="228">
        <v>971</v>
      </c>
      <c r="D327" s="211" t="s">
        <v>309</v>
      </c>
      <c r="E327" s="207" t="s">
        <v>447</v>
      </c>
      <c r="F327" s="204" t="s">
        <v>188</v>
      </c>
      <c r="G327" s="211" t="s">
        <v>168</v>
      </c>
      <c r="H327" s="291">
        <v>512</v>
      </c>
      <c r="I327" s="291"/>
      <c r="J327" s="291"/>
      <c r="K327" s="291"/>
      <c r="L327" s="291">
        <f>SUM(H327:K327)</f>
        <v>512</v>
      </c>
      <c r="M327" s="291">
        <v>92</v>
      </c>
      <c r="N327" s="293">
        <v>18</v>
      </c>
      <c r="O327" s="336"/>
      <c r="P327" s="337"/>
      <c r="Q327" s="337"/>
      <c r="R327" s="337"/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</row>
    <row r="328" spans="1:46" s="8" customFormat="1" ht="12.75" customHeight="1" thickBot="1">
      <c r="A328" s="280"/>
      <c r="B328" s="280"/>
      <c r="C328" s="280"/>
      <c r="D328" s="280"/>
      <c r="E328" s="280"/>
      <c r="F328" s="280"/>
      <c r="G328" s="280"/>
      <c r="H328" s="298"/>
      <c r="I328" s="298"/>
      <c r="J328" s="298"/>
      <c r="K328" s="298"/>
      <c r="L328" s="298"/>
      <c r="M328" s="298"/>
      <c r="N328" s="372"/>
      <c r="O328" s="336"/>
      <c r="P328" s="379"/>
      <c r="Q328" s="379"/>
      <c r="R328" s="379"/>
      <c r="S328" s="379"/>
      <c r="T328" s="379"/>
      <c r="U328" s="379"/>
      <c r="V328" s="379"/>
      <c r="W328" s="379"/>
      <c r="X328" s="379"/>
      <c r="Y328" s="379"/>
      <c r="Z328" s="379"/>
      <c r="AA328" s="379"/>
      <c r="AB328" s="379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</row>
    <row r="329" spans="1:46" ht="21" customHeight="1" thickBot="1">
      <c r="A329" s="281"/>
      <c r="B329" s="282" t="s">
        <v>21</v>
      </c>
      <c r="C329" s="283"/>
      <c r="D329" s="284"/>
      <c r="E329" s="127"/>
      <c r="F329" s="128"/>
      <c r="G329" s="285"/>
      <c r="H329" s="299">
        <f aca="true" t="shared" si="105" ref="H329:M329">SUM(H8)</f>
        <v>61360</v>
      </c>
      <c r="I329" s="299">
        <f t="shared" si="105"/>
        <v>0</v>
      </c>
      <c r="J329" s="299">
        <f t="shared" si="105"/>
        <v>0</v>
      </c>
      <c r="K329" s="299">
        <f t="shared" si="105"/>
        <v>0</v>
      </c>
      <c r="L329" s="299">
        <f t="shared" si="105"/>
        <v>61360</v>
      </c>
      <c r="M329" s="299">
        <f t="shared" si="105"/>
        <v>22743</v>
      </c>
      <c r="N329" s="299">
        <v>37</v>
      </c>
      <c r="O329" s="366"/>
      <c r="P329" s="367"/>
      <c r="Q329" s="367"/>
      <c r="R329" s="367"/>
      <c r="S329" s="367"/>
      <c r="T329" s="367"/>
      <c r="U329" s="367"/>
      <c r="V329" s="367"/>
      <c r="W329" s="367"/>
      <c r="X329" s="367"/>
      <c r="Y329" s="367"/>
      <c r="Z329" s="367"/>
      <c r="AA329" s="367"/>
      <c r="AB329" s="36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</row>
    <row r="330" spans="1:46" ht="16.5" customHeight="1">
      <c r="A330" s="370" t="s">
        <v>467</v>
      </c>
      <c r="B330" s="94"/>
      <c r="C330" s="141"/>
      <c r="D330" s="368"/>
      <c r="E330" s="168"/>
      <c r="F330" s="168"/>
      <c r="G330" s="168"/>
      <c r="H330" s="369"/>
      <c r="I330" s="365"/>
      <c r="J330" s="365"/>
      <c r="K330" s="365"/>
      <c r="L330" s="365"/>
      <c r="M330" s="365"/>
      <c r="N330" s="365"/>
      <c r="O330" s="366"/>
      <c r="P330" s="367"/>
      <c r="Q330" s="367"/>
      <c r="R330" s="367"/>
      <c r="S330" s="367"/>
      <c r="T330" s="367"/>
      <c r="U330" s="367"/>
      <c r="V330" s="367"/>
      <c r="W330" s="367"/>
      <c r="X330" s="367"/>
      <c r="Y330" s="367"/>
      <c r="Z330" s="367"/>
      <c r="AA330" s="367"/>
      <c r="AB330" s="36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</row>
    <row r="331" spans="1:46" ht="12.75" customHeight="1">
      <c r="A331" s="138"/>
      <c r="B331" s="111"/>
      <c r="C331" s="79" t="s">
        <v>466</v>
      </c>
      <c r="D331" s="85"/>
      <c r="E331" s="79"/>
      <c r="F331" s="78"/>
      <c r="G331" s="79"/>
      <c r="H331" s="79"/>
      <c r="I331" s="79"/>
      <c r="J331" s="79"/>
      <c r="K331" s="79"/>
      <c r="L331" s="79"/>
      <c r="M331" s="79"/>
      <c r="N331" s="79"/>
      <c r="O331" s="121"/>
      <c r="P331" s="141"/>
      <c r="Q331" s="141"/>
      <c r="R331" s="141"/>
      <c r="S331" s="141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</row>
    <row r="332" spans="1:46" ht="18" customHeight="1">
      <c r="A332" s="138"/>
      <c r="B332" s="396" t="s">
        <v>474</v>
      </c>
      <c r="C332" s="396"/>
      <c r="D332" s="396"/>
      <c r="E332" s="396"/>
      <c r="F332" s="396"/>
      <c r="G332" s="396"/>
      <c r="H332" s="143"/>
      <c r="I332" s="143"/>
      <c r="J332" s="143"/>
      <c r="K332" s="143"/>
      <c r="L332" s="143"/>
      <c r="M332" s="143"/>
      <c r="N332" s="143"/>
      <c r="O332" s="125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</row>
    <row r="333" spans="1:46" ht="13.5" customHeight="1">
      <c r="A333" s="138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25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</row>
    <row r="334" spans="1:46" ht="14.25" customHeight="1">
      <c r="A334" s="138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25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62"/>
      <c r="AB334" s="140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</row>
    <row r="335" spans="1:46" ht="18.75" customHeight="1">
      <c r="A335" s="146"/>
      <c r="B335" s="395"/>
      <c r="C335" s="395"/>
      <c r="D335" s="395"/>
      <c r="E335" s="395"/>
      <c r="F335" s="395"/>
      <c r="G335" s="395"/>
      <c r="H335" s="145"/>
      <c r="I335" s="145"/>
      <c r="J335" s="145"/>
      <c r="K335" s="145"/>
      <c r="L335" s="145"/>
      <c r="M335" s="145"/>
      <c r="N335" s="145"/>
      <c r="O335" s="147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</row>
    <row r="336" spans="1:46" ht="15" customHeight="1">
      <c r="A336" s="146"/>
      <c r="B336" s="166"/>
      <c r="C336" s="166"/>
      <c r="D336" s="94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66"/>
      <c r="AB336" s="94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</row>
    <row r="337" spans="1:46" ht="12" customHeight="1">
      <c r="A337" s="146"/>
      <c r="B337" s="151"/>
      <c r="C337" s="151"/>
      <c r="D337" s="271"/>
      <c r="E337" s="117"/>
      <c r="F337" s="151"/>
      <c r="G337" s="151"/>
      <c r="H337" s="151"/>
      <c r="I337" s="151"/>
      <c r="J337" s="151"/>
      <c r="K337" s="151"/>
      <c r="L337" s="151"/>
      <c r="M337" s="151"/>
      <c r="N337" s="151"/>
      <c r="O337" s="367"/>
      <c r="P337" s="367"/>
      <c r="Q337" s="367"/>
      <c r="R337" s="367"/>
      <c r="S337" s="367"/>
      <c r="T337" s="367"/>
      <c r="U337" s="367"/>
      <c r="V337" s="367"/>
      <c r="W337" s="367"/>
      <c r="X337" s="367"/>
      <c r="Y337" s="367"/>
      <c r="Z337" s="367"/>
      <c r="AA337" s="367"/>
      <c r="AB337" s="271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</row>
    <row r="338" spans="1:46" ht="12" customHeight="1">
      <c r="A338" s="146"/>
      <c r="B338" s="151"/>
      <c r="C338" s="151"/>
      <c r="D338" s="166"/>
      <c r="E338" s="117"/>
      <c r="F338" s="151"/>
      <c r="G338" s="151"/>
      <c r="H338" s="151"/>
      <c r="I338" s="151"/>
      <c r="J338" s="151"/>
      <c r="K338" s="151"/>
      <c r="L338" s="151"/>
      <c r="M338" s="151"/>
      <c r="N338" s="151"/>
      <c r="O338" s="367"/>
      <c r="P338" s="367"/>
      <c r="Q338" s="367"/>
      <c r="R338" s="367"/>
      <c r="S338" s="367"/>
      <c r="T338" s="367"/>
      <c r="U338" s="367"/>
      <c r="V338" s="367"/>
      <c r="W338" s="367"/>
      <c r="X338" s="367"/>
      <c r="Y338" s="367"/>
      <c r="Z338" s="367"/>
      <c r="AA338" s="367"/>
      <c r="AB338" s="166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</row>
    <row r="339" spans="1:46" ht="12" customHeight="1">
      <c r="A339" s="146"/>
      <c r="B339" s="151"/>
      <c r="C339" s="151"/>
      <c r="D339" s="147"/>
      <c r="E339" s="383"/>
      <c r="F339" s="152"/>
      <c r="G339" s="152"/>
      <c r="H339" s="152"/>
      <c r="I339" s="151"/>
      <c r="J339" s="151"/>
      <c r="K339" s="151"/>
      <c r="L339" s="151"/>
      <c r="M339" s="151"/>
      <c r="N339" s="151"/>
      <c r="O339" s="337"/>
      <c r="P339" s="337"/>
      <c r="Q339" s="337"/>
      <c r="R339" s="337"/>
      <c r="S339" s="337"/>
      <c r="T339" s="337"/>
      <c r="U339" s="337"/>
      <c r="V339" s="337"/>
      <c r="W339" s="367"/>
      <c r="X339" s="367"/>
      <c r="Y339" s="367"/>
      <c r="Z339" s="367"/>
      <c r="AA339" s="337"/>
      <c r="AB339" s="14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</row>
    <row r="340" spans="1:46" ht="12" customHeight="1">
      <c r="A340" s="146"/>
      <c r="B340" s="151"/>
      <c r="C340" s="151"/>
      <c r="D340" s="147"/>
      <c r="E340" s="383"/>
      <c r="F340" s="152"/>
      <c r="G340" s="152"/>
      <c r="H340" s="152"/>
      <c r="I340" s="151"/>
      <c r="J340" s="151"/>
      <c r="K340" s="151"/>
      <c r="L340" s="151"/>
      <c r="M340" s="151"/>
      <c r="N340" s="151"/>
      <c r="O340" s="337"/>
      <c r="P340" s="337"/>
      <c r="Q340" s="337"/>
      <c r="R340" s="337"/>
      <c r="S340" s="337"/>
      <c r="T340" s="337"/>
      <c r="U340" s="337"/>
      <c r="V340" s="337"/>
      <c r="W340" s="367"/>
      <c r="X340" s="367"/>
      <c r="Y340" s="367"/>
      <c r="Z340" s="367"/>
      <c r="AA340" s="337"/>
      <c r="AB340" s="14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</row>
    <row r="341" spans="1:46" ht="12" customHeight="1">
      <c r="A341" s="146"/>
      <c r="B341" s="153"/>
      <c r="C341" s="153"/>
      <c r="D341" s="147"/>
      <c r="E341" s="383"/>
      <c r="F341" s="153"/>
      <c r="G341" s="153"/>
      <c r="H341" s="153"/>
      <c r="I341" s="153"/>
      <c r="J341" s="153"/>
      <c r="K341" s="153"/>
      <c r="L341" s="153"/>
      <c r="M341" s="153"/>
      <c r="N341" s="153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14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</row>
    <row r="342" spans="1:46" ht="12" customHeight="1">
      <c r="A342" s="146"/>
      <c r="B342" s="153"/>
      <c r="C342" s="153"/>
      <c r="D342" s="166"/>
      <c r="E342" s="154"/>
      <c r="F342" s="153"/>
      <c r="G342" s="153"/>
      <c r="H342" s="153"/>
      <c r="I342" s="153"/>
      <c r="J342" s="153"/>
      <c r="K342" s="153"/>
      <c r="L342" s="153"/>
      <c r="M342" s="153"/>
      <c r="N342" s="153"/>
      <c r="O342" s="367"/>
      <c r="P342" s="367"/>
      <c r="Q342" s="367"/>
      <c r="R342" s="367"/>
      <c r="S342" s="367"/>
      <c r="T342" s="367"/>
      <c r="U342" s="367"/>
      <c r="V342" s="367"/>
      <c r="W342" s="337"/>
      <c r="X342" s="337"/>
      <c r="Y342" s="337"/>
      <c r="Z342" s="337"/>
      <c r="AA342" s="367"/>
      <c r="AB342" s="166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</row>
    <row r="343" spans="1:46" ht="12" customHeight="1">
      <c r="A343" s="146"/>
      <c r="B343" s="153"/>
      <c r="C343" s="153"/>
      <c r="D343" s="147"/>
      <c r="E343" s="120"/>
      <c r="F343" s="153"/>
      <c r="G343" s="153"/>
      <c r="H343" s="153"/>
      <c r="I343" s="153"/>
      <c r="J343" s="153"/>
      <c r="K343" s="153"/>
      <c r="L343" s="153"/>
      <c r="M343" s="153"/>
      <c r="N343" s="153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7"/>
      <c r="AA343" s="337"/>
      <c r="AB343" s="14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</row>
    <row r="344" spans="1:46" ht="12" customHeight="1">
      <c r="A344" s="146"/>
      <c r="B344" s="153"/>
      <c r="C344" s="153"/>
      <c r="D344" s="147"/>
      <c r="E344" s="120"/>
      <c r="F344" s="153"/>
      <c r="G344" s="153"/>
      <c r="H344" s="153"/>
      <c r="I344" s="153"/>
      <c r="J344" s="153"/>
      <c r="K344" s="153"/>
      <c r="L344" s="153"/>
      <c r="M344" s="153"/>
      <c r="N344" s="153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14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</row>
    <row r="345" spans="1:46" ht="12" customHeight="1">
      <c r="A345" s="146"/>
      <c r="B345" s="153"/>
      <c r="C345" s="153"/>
      <c r="D345" s="147"/>
      <c r="E345" s="120"/>
      <c r="F345" s="153"/>
      <c r="G345" s="153"/>
      <c r="H345" s="153"/>
      <c r="I345" s="153"/>
      <c r="J345" s="153"/>
      <c r="K345" s="153"/>
      <c r="L345" s="153"/>
      <c r="M345" s="153"/>
      <c r="N345" s="153"/>
      <c r="O345" s="337"/>
      <c r="P345" s="337"/>
      <c r="Q345" s="337"/>
      <c r="R345" s="337"/>
      <c r="S345" s="337"/>
      <c r="T345" s="337"/>
      <c r="U345" s="337"/>
      <c r="V345" s="337"/>
      <c r="W345" s="337"/>
      <c r="X345" s="337"/>
      <c r="Y345" s="337"/>
      <c r="Z345" s="337"/>
      <c r="AA345" s="337"/>
      <c r="AB345" s="14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</row>
    <row r="346" spans="1:46" ht="12" customHeight="1">
      <c r="A346" s="146"/>
      <c r="B346" s="144"/>
      <c r="C346" s="144"/>
      <c r="D346" s="147"/>
      <c r="E346" s="172"/>
      <c r="F346" s="144"/>
      <c r="G346" s="144"/>
      <c r="H346" s="144"/>
      <c r="I346" s="144"/>
      <c r="J346" s="144"/>
      <c r="K346" s="144"/>
      <c r="L346" s="144"/>
      <c r="M346" s="144"/>
      <c r="N346" s="144"/>
      <c r="O346" s="337"/>
      <c r="P346" s="337"/>
      <c r="Q346" s="337"/>
      <c r="R346" s="337"/>
      <c r="S346" s="337"/>
      <c r="T346" s="337"/>
      <c r="U346" s="337"/>
      <c r="V346" s="337"/>
      <c r="W346" s="337"/>
      <c r="X346" s="337"/>
      <c r="Y346" s="337"/>
      <c r="Z346" s="337"/>
      <c r="AA346" s="337"/>
      <c r="AB346" s="14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</row>
    <row r="347" spans="1:46" ht="12" customHeight="1">
      <c r="A347" s="146"/>
      <c r="B347" s="154"/>
      <c r="C347" s="154"/>
      <c r="D347" s="147"/>
      <c r="E347" s="120"/>
      <c r="F347" s="154"/>
      <c r="G347" s="154"/>
      <c r="H347" s="154"/>
      <c r="I347" s="154"/>
      <c r="J347" s="154"/>
      <c r="K347" s="154"/>
      <c r="L347" s="154"/>
      <c r="M347" s="154"/>
      <c r="N347" s="154"/>
      <c r="O347" s="337"/>
      <c r="P347" s="337"/>
      <c r="Q347" s="337"/>
      <c r="R347" s="337"/>
      <c r="S347" s="337"/>
      <c r="T347" s="337"/>
      <c r="U347" s="337"/>
      <c r="V347" s="337"/>
      <c r="W347" s="337"/>
      <c r="X347" s="337"/>
      <c r="Y347" s="337"/>
      <c r="Z347" s="337"/>
      <c r="AA347" s="337"/>
      <c r="AB347" s="14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</row>
    <row r="348" spans="1:46" ht="12" customHeight="1">
      <c r="A348" s="146"/>
      <c r="B348" s="154"/>
      <c r="C348" s="154"/>
      <c r="D348" s="147"/>
      <c r="E348" s="120"/>
      <c r="F348" s="154"/>
      <c r="G348" s="154"/>
      <c r="H348" s="154"/>
      <c r="I348" s="154"/>
      <c r="J348" s="154"/>
      <c r="K348" s="154"/>
      <c r="L348" s="154"/>
      <c r="M348" s="154"/>
      <c r="N348" s="154"/>
      <c r="O348" s="337"/>
      <c r="P348" s="337"/>
      <c r="Q348" s="337"/>
      <c r="R348" s="337"/>
      <c r="S348" s="337"/>
      <c r="T348" s="337"/>
      <c r="U348" s="337"/>
      <c r="V348" s="337"/>
      <c r="W348" s="337"/>
      <c r="X348" s="337"/>
      <c r="Y348" s="337"/>
      <c r="Z348" s="337"/>
      <c r="AA348" s="337"/>
      <c r="AB348" s="14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</row>
    <row r="349" spans="1:46" ht="12" customHeight="1">
      <c r="A349" s="146"/>
      <c r="B349" s="154"/>
      <c r="C349" s="154"/>
      <c r="D349" s="166"/>
      <c r="E349" s="118"/>
      <c r="F349" s="154"/>
      <c r="G349" s="154"/>
      <c r="H349" s="154"/>
      <c r="I349" s="154"/>
      <c r="J349" s="154"/>
      <c r="K349" s="154"/>
      <c r="L349" s="154"/>
      <c r="M349" s="154"/>
      <c r="N349" s="154"/>
      <c r="O349" s="367"/>
      <c r="P349" s="367"/>
      <c r="Q349" s="367"/>
      <c r="R349" s="367"/>
      <c r="S349" s="367"/>
      <c r="T349" s="367"/>
      <c r="U349" s="367"/>
      <c r="V349" s="367"/>
      <c r="W349" s="367"/>
      <c r="X349" s="367"/>
      <c r="Y349" s="367"/>
      <c r="Z349" s="367"/>
      <c r="AA349" s="367"/>
      <c r="AB349" s="166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</row>
    <row r="350" spans="1:46" ht="12" customHeight="1">
      <c r="A350" s="146"/>
      <c r="B350" s="155"/>
      <c r="C350" s="155"/>
      <c r="D350" s="147"/>
      <c r="E350" s="172"/>
      <c r="F350" s="155"/>
      <c r="G350" s="155"/>
      <c r="H350" s="155"/>
      <c r="I350" s="155"/>
      <c r="J350" s="155"/>
      <c r="K350" s="155"/>
      <c r="L350" s="155"/>
      <c r="M350" s="155"/>
      <c r="N350" s="155"/>
      <c r="O350" s="337"/>
      <c r="P350" s="337"/>
      <c r="Q350" s="337"/>
      <c r="R350" s="337"/>
      <c r="S350" s="337"/>
      <c r="T350" s="337"/>
      <c r="U350" s="337"/>
      <c r="V350" s="337"/>
      <c r="W350" s="337"/>
      <c r="X350" s="337"/>
      <c r="Y350" s="337"/>
      <c r="Z350" s="337"/>
      <c r="AA350" s="337"/>
      <c r="AB350" s="14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</row>
    <row r="351" spans="1:46" ht="12" customHeight="1">
      <c r="A351" s="146"/>
      <c r="B351" s="155"/>
      <c r="C351" s="155"/>
      <c r="D351" s="147"/>
      <c r="E351" s="172"/>
      <c r="F351" s="155"/>
      <c r="G351" s="155"/>
      <c r="H351" s="155"/>
      <c r="I351" s="155"/>
      <c r="J351" s="155"/>
      <c r="K351" s="155"/>
      <c r="L351" s="155"/>
      <c r="M351" s="155"/>
      <c r="N351" s="155"/>
      <c r="O351" s="337"/>
      <c r="P351" s="337"/>
      <c r="Q351" s="337"/>
      <c r="R351" s="337"/>
      <c r="S351" s="337"/>
      <c r="T351" s="337"/>
      <c r="U351" s="337"/>
      <c r="V351" s="337"/>
      <c r="W351" s="337"/>
      <c r="X351" s="337"/>
      <c r="Y351" s="337"/>
      <c r="Z351" s="337"/>
      <c r="AA351" s="337"/>
      <c r="AB351" s="14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</row>
    <row r="352" spans="1:46" ht="12" customHeight="1">
      <c r="A352" s="146"/>
      <c r="B352" s="155"/>
      <c r="C352" s="155"/>
      <c r="D352" s="166"/>
      <c r="E352" s="118"/>
      <c r="F352" s="154"/>
      <c r="G352" s="154"/>
      <c r="H352" s="154"/>
      <c r="I352" s="154"/>
      <c r="J352" s="154"/>
      <c r="K352" s="154"/>
      <c r="L352" s="154"/>
      <c r="M352" s="154"/>
      <c r="N352" s="154"/>
      <c r="O352" s="367"/>
      <c r="P352" s="367"/>
      <c r="Q352" s="367"/>
      <c r="R352" s="367"/>
      <c r="S352" s="367"/>
      <c r="T352" s="367"/>
      <c r="U352" s="367"/>
      <c r="V352" s="367"/>
      <c r="W352" s="337"/>
      <c r="X352" s="337"/>
      <c r="Y352" s="337"/>
      <c r="Z352" s="337"/>
      <c r="AA352" s="367"/>
      <c r="AB352" s="166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</row>
    <row r="353" spans="1:46" ht="12" customHeight="1">
      <c r="A353" s="146"/>
      <c r="B353" s="155"/>
      <c r="C353" s="155"/>
      <c r="D353" s="147"/>
      <c r="E353" s="172"/>
      <c r="F353" s="155"/>
      <c r="G353" s="155"/>
      <c r="H353" s="155"/>
      <c r="I353" s="155"/>
      <c r="J353" s="155"/>
      <c r="K353" s="155"/>
      <c r="L353" s="155"/>
      <c r="M353" s="155"/>
      <c r="N353" s="155"/>
      <c r="O353" s="337"/>
      <c r="P353" s="337"/>
      <c r="Q353" s="337"/>
      <c r="R353" s="337"/>
      <c r="S353" s="337"/>
      <c r="T353" s="337"/>
      <c r="U353" s="337"/>
      <c r="V353" s="337"/>
      <c r="W353" s="337"/>
      <c r="X353" s="337"/>
      <c r="Y353" s="337"/>
      <c r="Z353" s="337"/>
      <c r="AA353" s="337"/>
      <c r="AB353" s="14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</row>
    <row r="354" spans="1:46" ht="12" customHeight="1">
      <c r="A354" s="146"/>
      <c r="B354" s="155"/>
      <c r="C354" s="155"/>
      <c r="D354" s="166"/>
      <c r="E354" s="170"/>
      <c r="F354" s="155"/>
      <c r="G354" s="155"/>
      <c r="H354" s="155"/>
      <c r="I354" s="155"/>
      <c r="J354" s="155"/>
      <c r="K354" s="155"/>
      <c r="L354" s="155"/>
      <c r="M354" s="155"/>
      <c r="N354" s="155"/>
      <c r="O354" s="367"/>
      <c r="P354" s="367"/>
      <c r="Q354" s="367"/>
      <c r="R354" s="367"/>
      <c r="S354" s="367"/>
      <c r="T354" s="367"/>
      <c r="U354" s="367"/>
      <c r="V354" s="367"/>
      <c r="W354" s="337"/>
      <c r="X354" s="337"/>
      <c r="Y354" s="337"/>
      <c r="Z354" s="337"/>
      <c r="AA354" s="367"/>
      <c r="AB354" s="166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</row>
    <row r="355" spans="1:46" ht="12" customHeight="1">
      <c r="A355" s="146"/>
      <c r="B355" s="155"/>
      <c r="C355" s="155"/>
      <c r="D355" s="147"/>
      <c r="E355" s="172"/>
      <c r="F355" s="155"/>
      <c r="G355" s="155"/>
      <c r="H355" s="155"/>
      <c r="I355" s="155"/>
      <c r="J355" s="155"/>
      <c r="K355" s="155"/>
      <c r="L355" s="155"/>
      <c r="M355" s="155"/>
      <c r="N355" s="155"/>
      <c r="O355" s="337"/>
      <c r="P355" s="337"/>
      <c r="Q355" s="337"/>
      <c r="R355" s="337"/>
      <c r="S355" s="337"/>
      <c r="T355" s="337"/>
      <c r="U355" s="337"/>
      <c r="V355" s="337"/>
      <c r="W355" s="367"/>
      <c r="X355" s="337"/>
      <c r="Y355" s="337"/>
      <c r="Z355" s="337"/>
      <c r="AA355" s="337"/>
      <c r="AB355" s="14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</row>
    <row r="356" spans="1:46" ht="12" customHeight="1">
      <c r="A356" s="146"/>
      <c r="B356" s="155"/>
      <c r="C356" s="155"/>
      <c r="D356" s="166"/>
      <c r="E356" s="170"/>
      <c r="F356" s="155"/>
      <c r="G356" s="155"/>
      <c r="H356" s="155"/>
      <c r="I356" s="155"/>
      <c r="J356" s="155"/>
      <c r="K356" s="155"/>
      <c r="L356" s="155"/>
      <c r="M356" s="155"/>
      <c r="N356" s="155"/>
      <c r="O356" s="337"/>
      <c r="P356" s="337"/>
      <c r="Q356" s="337"/>
      <c r="R356" s="337"/>
      <c r="S356" s="337"/>
      <c r="T356" s="337"/>
      <c r="U356" s="337"/>
      <c r="V356" s="337"/>
      <c r="W356" s="367"/>
      <c r="X356" s="367"/>
      <c r="Y356" s="367"/>
      <c r="Z356" s="367"/>
      <c r="AA356" s="367"/>
      <c r="AB356" s="166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</row>
    <row r="357" spans="1:46" ht="12" customHeight="1">
      <c r="A357" s="146"/>
      <c r="B357" s="152"/>
      <c r="C357" s="152"/>
      <c r="D357" s="271"/>
      <c r="E357" s="374"/>
      <c r="F357" s="155"/>
      <c r="G357" s="155"/>
      <c r="H357" s="155"/>
      <c r="I357" s="155"/>
      <c r="J357" s="155"/>
      <c r="K357" s="155"/>
      <c r="L357" s="155"/>
      <c r="M357" s="155"/>
      <c r="N357" s="155"/>
      <c r="O357" s="367"/>
      <c r="P357" s="367"/>
      <c r="Q357" s="367"/>
      <c r="R357" s="367"/>
      <c r="S357" s="367"/>
      <c r="T357" s="367"/>
      <c r="U357" s="367"/>
      <c r="V357" s="367"/>
      <c r="W357" s="337"/>
      <c r="X357" s="337"/>
      <c r="Y357" s="337"/>
      <c r="Z357" s="337"/>
      <c r="AA357" s="367"/>
      <c r="AB357" s="271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</row>
    <row r="358" spans="1:46" ht="12" customHeight="1">
      <c r="A358" s="146"/>
      <c r="B358" s="144"/>
      <c r="C358" s="144"/>
      <c r="D358" s="147"/>
      <c r="E358" s="155"/>
      <c r="F358" s="155"/>
      <c r="G358" s="155"/>
      <c r="H358" s="155"/>
      <c r="I358" s="155"/>
      <c r="J358" s="155"/>
      <c r="K358" s="155"/>
      <c r="L358" s="155"/>
      <c r="M358" s="144"/>
      <c r="N358" s="144"/>
      <c r="O358" s="337"/>
      <c r="P358" s="337"/>
      <c r="Q358" s="337"/>
      <c r="R358" s="337"/>
      <c r="S358" s="337"/>
      <c r="T358" s="337"/>
      <c r="U358" s="337"/>
      <c r="V358" s="337"/>
      <c r="W358" s="367"/>
      <c r="X358" s="367"/>
      <c r="Y358" s="367"/>
      <c r="Z358" s="367"/>
      <c r="AA358" s="337"/>
      <c r="AB358" s="14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</row>
    <row r="359" spans="1:46" ht="12" customHeight="1">
      <c r="A359" s="146"/>
      <c r="B359" s="155"/>
      <c r="C359" s="155"/>
      <c r="D359" s="147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337"/>
      <c r="P359" s="337"/>
      <c r="Q359" s="337"/>
      <c r="R359" s="337"/>
      <c r="S359" s="337"/>
      <c r="T359" s="337"/>
      <c r="U359" s="337"/>
      <c r="V359" s="337"/>
      <c r="W359" s="337"/>
      <c r="X359" s="337"/>
      <c r="Y359" s="337"/>
      <c r="Z359" s="337"/>
      <c r="AA359" s="337"/>
      <c r="AB359" s="14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</row>
    <row r="360" spans="1:46" ht="12" customHeight="1">
      <c r="A360" s="146"/>
      <c r="B360" s="155"/>
      <c r="C360" s="155"/>
      <c r="D360" s="382"/>
      <c r="E360" s="155"/>
      <c r="F360" s="94"/>
      <c r="G360" s="155"/>
      <c r="H360" s="172"/>
      <c r="I360" s="155"/>
      <c r="J360" s="155"/>
      <c r="K360" s="155"/>
      <c r="L360" s="155"/>
      <c r="M360" s="155"/>
      <c r="N360" s="155"/>
      <c r="O360" s="337"/>
      <c r="P360" s="337"/>
      <c r="Q360" s="337"/>
      <c r="R360" s="337"/>
      <c r="S360" s="337"/>
      <c r="T360" s="337"/>
      <c r="U360" s="337"/>
      <c r="V360" s="367"/>
      <c r="W360" s="337"/>
      <c r="X360" s="337"/>
      <c r="Y360" s="337"/>
      <c r="Z360" s="337"/>
      <c r="AA360" s="367"/>
      <c r="AB360" s="382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</row>
    <row r="361" spans="1:46" ht="12" customHeight="1">
      <c r="A361" s="146"/>
      <c r="B361" s="155"/>
      <c r="C361" s="155"/>
      <c r="D361" s="122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337"/>
      <c r="P361" s="337"/>
      <c r="Q361" s="337"/>
      <c r="R361" s="337"/>
      <c r="S361" s="337"/>
      <c r="T361" s="337"/>
      <c r="U361" s="337"/>
      <c r="V361" s="337"/>
      <c r="W361" s="337"/>
      <c r="X361" s="337"/>
      <c r="Y361" s="337"/>
      <c r="Z361" s="337"/>
      <c r="AA361" s="337"/>
      <c r="AB361" s="122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</row>
    <row r="362" spans="1:46" ht="14.25" customHeight="1">
      <c r="A362" s="146"/>
      <c r="B362" s="144"/>
      <c r="C362" s="144"/>
      <c r="D362" s="94"/>
      <c r="E362" s="397"/>
      <c r="F362" s="397"/>
      <c r="G362" s="397"/>
      <c r="H362" s="143"/>
      <c r="I362" s="143"/>
      <c r="J362" s="143"/>
      <c r="K362" s="143"/>
      <c r="L362" s="143"/>
      <c r="M362" s="143"/>
      <c r="N362" s="143"/>
      <c r="O362" s="367"/>
      <c r="P362" s="367"/>
      <c r="Q362" s="367"/>
      <c r="R362" s="367"/>
      <c r="S362" s="367"/>
      <c r="T362" s="367"/>
      <c r="U362" s="367"/>
      <c r="V362" s="367"/>
      <c r="W362" s="367"/>
      <c r="X362" s="367"/>
      <c r="Y362" s="367"/>
      <c r="Z362" s="367"/>
      <c r="AA362" s="367"/>
      <c r="AB362" s="94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</row>
    <row r="363" spans="1:46" ht="12" customHeight="1">
      <c r="A363" s="146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263"/>
      <c r="P363" s="263"/>
      <c r="Q363" s="263"/>
      <c r="R363" s="263"/>
      <c r="S363" s="263"/>
      <c r="T363" s="263"/>
      <c r="U363" s="263"/>
      <c r="V363" s="263"/>
      <c r="W363" s="263"/>
      <c r="X363" s="263"/>
      <c r="Y363" s="263"/>
      <c r="Z363" s="263"/>
      <c r="AA363" s="263"/>
      <c r="AB363" s="122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</row>
    <row r="364" spans="1:46" ht="13.5" customHeight="1">
      <c r="A364" s="146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24"/>
      <c r="P364" s="124"/>
      <c r="Q364" s="124"/>
      <c r="R364" s="124"/>
      <c r="S364" s="124"/>
      <c r="T364" s="124"/>
      <c r="U364" s="124"/>
      <c r="V364" s="124"/>
      <c r="W364" s="124"/>
      <c r="X364" s="263"/>
      <c r="Y364" s="263"/>
      <c r="Z364" s="263"/>
      <c r="AA364" s="263"/>
      <c r="AB364" s="122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</row>
    <row r="365" spans="1:46" ht="15" customHeight="1">
      <c r="A365" s="146"/>
      <c r="B365" s="396"/>
      <c r="C365" s="396"/>
      <c r="D365" s="396"/>
      <c r="E365" s="396"/>
      <c r="F365" s="396"/>
      <c r="G365" s="396"/>
      <c r="H365" s="143"/>
      <c r="I365" s="143"/>
      <c r="J365" s="143"/>
      <c r="K365" s="143"/>
      <c r="L365" s="143"/>
      <c r="M365" s="143"/>
      <c r="N365" s="143"/>
      <c r="O365" s="147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</row>
    <row r="366" spans="1:46" ht="15.75" customHeight="1">
      <c r="A366" s="146"/>
      <c r="B366" s="143"/>
      <c r="C366" s="143"/>
      <c r="D366" s="9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94"/>
      <c r="AB366" s="94"/>
      <c r="AC366" s="112"/>
      <c r="AD366" s="112"/>
      <c r="AE366" s="112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</row>
    <row r="367" spans="1:46" ht="12" customHeight="1">
      <c r="A367" s="146"/>
      <c r="B367" s="117"/>
      <c r="C367" s="151"/>
      <c r="D367" s="271"/>
      <c r="E367" s="367"/>
      <c r="F367" s="367"/>
      <c r="G367" s="367"/>
      <c r="H367" s="367"/>
      <c r="I367" s="367"/>
      <c r="J367" s="367"/>
      <c r="K367" s="367"/>
      <c r="L367" s="367"/>
      <c r="M367" s="367"/>
      <c r="N367" s="367"/>
      <c r="O367" s="367"/>
      <c r="P367" s="367"/>
      <c r="Q367" s="367"/>
      <c r="R367" s="367"/>
      <c r="S367" s="367"/>
      <c r="T367" s="367"/>
      <c r="U367" s="367"/>
      <c r="V367" s="367"/>
      <c r="W367" s="367"/>
      <c r="X367" s="367"/>
      <c r="Y367" s="367"/>
      <c r="Z367" s="367"/>
      <c r="AA367" s="367"/>
      <c r="AB367" s="271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</row>
    <row r="368" spans="1:46" ht="12" customHeight="1">
      <c r="A368" s="146"/>
      <c r="B368" s="117"/>
      <c r="C368" s="151"/>
      <c r="D368" s="166"/>
      <c r="E368" s="367"/>
      <c r="F368" s="367"/>
      <c r="G368" s="367"/>
      <c r="H368" s="367"/>
      <c r="I368" s="367"/>
      <c r="J368" s="367"/>
      <c r="K368" s="367"/>
      <c r="L368" s="367"/>
      <c r="M368" s="367"/>
      <c r="N368" s="367"/>
      <c r="O368" s="367"/>
      <c r="P368" s="367"/>
      <c r="Q368" s="367"/>
      <c r="R368" s="367"/>
      <c r="S368" s="367"/>
      <c r="T368" s="367"/>
      <c r="U368" s="367"/>
      <c r="V368" s="367"/>
      <c r="W368" s="367"/>
      <c r="X368" s="367"/>
      <c r="Y368" s="367"/>
      <c r="Z368" s="367"/>
      <c r="AA368" s="367"/>
      <c r="AB368" s="166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</row>
    <row r="369" spans="1:46" ht="12" customHeight="1">
      <c r="A369" s="146"/>
      <c r="B369" s="383"/>
      <c r="C369" s="152"/>
      <c r="D369" s="147"/>
      <c r="E369" s="337"/>
      <c r="F369" s="337"/>
      <c r="G369" s="337"/>
      <c r="H369" s="337"/>
      <c r="I369" s="337"/>
      <c r="J369" s="337"/>
      <c r="K369" s="337"/>
      <c r="L369" s="337"/>
      <c r="M369" s="337"/>
      <c r="N369" s="337"/>
      <c r="O369" s="337"/>
      <c r="P369" s="337"/>
      <c r="Q369" s="337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14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</row>
    <row r="370" spans="1:46" ht="12" customHeight="1">
      <c r="A370" s="146"/>
      <c r="B370" s="383"/>
      <c r="C370" s="152"/>
      <c r="D370" s="147"/>
      <c r="E370" s="337"/>
      <c r="F370" s="337"/>
      <c r="G370" s="337"/>
      <c r="H370" s="337"/>
      <c r="I370" s="337"/>
      <c r="J370" s="337"/>
      <c r="K370" s="337"/>
      <c r="L370" s="337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14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</row>
    <row r="371" spans="1:46" ht="12" customHeight="1">
      <c r="A371" s="262"/>
      <c r="B371" s="383"/>
      <c r="C371" s="153"/>
      <c r="D371" s="147"/>
      <c r="E371" s="337"/>
      <c r="F371" s="337"/>
      <c r="G371" s="337"/>
      <c r="H371" s="337"/>
      <c r="I371" s="337"/>
      <c r="J371" s="337"/>
      <c r="K371" s="337"/>
      <c r="L371" s="337"/>
      <c r="M371" s="337"/>
      <c r="N371" s="337"/>
      <c r="O371" s="337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14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</row>
    <row r="372" spans="1:46" ht="12" customHeight="1">
      <c r="A372" s="146"/>
      <c r="B372" s="154"/>
      <c r="C372" s="153"/>
      <c r="D372" s="166"/>
      <c r="E372" s="367"/>
      <c r="F372" s="367"/>
      <c r="G372" s="367"/>
      <c r="H372" s="367"/>
      <c r="I372" s="367"/>
      <c r="J372" s="367"/>
      <c r="K372" s="367"/>
      <c r="L372" s="367"/>
      <c r="M372" s="367"/>
      <c r="N372" s="367"/>
      <c r="O372" s="367"/>
      <c r="P372" s="367"/>
      <c r="Q372" s="367"/>
      <c r="R372" s="367"/>
      <c r="S372" s="367"/>
      <c r="T372" s="367"/>
      <c r="U372" s="367"/>
      <c r="V372" s="367"/>
      <c r="W372" s="367"/>
      <c r="X372" s="367"/>
      <c r="Y372" s="367"/>
      <c r="Z372" s="367"/>
      <c r="AA372" s="367"/>
      <c r="AB372" s="166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</row>
    <row r="373" spans="1:46" ht="12" customHeight="1">
      <c r="A373" s="146"/>
      <c r="B373" s="120"/>
      <c r="C373" s="153"/>
      <c r="D373" s="147"/>
      <c r="E373" s="337"/>
      <c r="F373" s="337"/>
      <c r="G373" s="337"/>
      <c r="H373" s="337"/>
      <c r="I373" s="337"/>
      <c r="J373" s="337"/>
      <c r="K373" s="337"/>
      <c r="L373" s="337"/>
      <c r="M373" s="337"/>
      <c r="N373" s="337"/>
      <c r="O373" s="337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14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</row>
    <row r="374" spans="1:46" ht="12" customHeight="1">
      <c r="A374" s="262"/>
      <c r="B374" s="120"/>
      <c r="C374" s="153"/>
      <c r="D374" s="147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14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</row>
    <row r="375" spans="1:46" ht="12" customHeight="1">
      <c r="A375" s="146"/>
      <c r="B375" s="120"/>
      <c r="C375" s="153"/>
      <c r="D375" s="147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14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</row>
    <row r="376" spans="1:46" ht="12" customHeight="1">
      <c r="A376" s="146"/>
      <c r="B376" s="172"/>
      <c r="C376" s="144"/>
      <c r="D376" s="147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14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</row>
    <row r="377" spans="1:46" ht="12" customHeight="1">
      <c r="A377" s="146"/>
      <c r="B377" s="120"/>
      <c r="C377" s="154"/>
      <c r="D377" s="147"/>
      <c r="E377" s="337"/>
      <c r="F377" s="337"/>
      <c r="G377" s="337"/>
      <c r="H377" s="337"/>
      <c r="I377" s="337"/>
      <c r="J377" s="337"/>
      <c r="K377" s="337"/>
      <c r="L377" s="337"/>
      <c r="M377" s="337"/>
      <c r="N377" s="337"/>
      <c r="O377" s="337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14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</row>
    <row r="378" spans="1:46" ht="12" customHeight="1">
      <c r="A378" s="262"/>
      <c r="B378" s="383"/>
      <c r="C378" s="154"/>
      <c r="D378" s="147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14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</row>
    <row r="379" spans="1:46" ht="12" customHeight="1">
      <c r="A379" s="262"/>
      <c r="B379" s="118"/>
      <c r="C379" s="154"/>
      <c r="D379" s="166"/>
      <c r="E379" s="367"/>
      <c r="F379" s="367"/>
      <c r="G379" s="367"/>
      <c r="H379" s="367"/>
      <c r="I379" s="367"/>
      <c r="J379" s="367"/>
      <c r="K379" s="367"/>
      <c r="L379" s="367"/>
      <c r="M379" s="367"/>
      <c r="N379" s="367"/>
      <c r="O379" s="367"/>
      <c r="P379" s="367"/>
      <c r="Q379" s="367"/>
      <c r="R379" s="367"/>
      <c r="S379" s="367"/>
      <c r="T379" s="367"/>
      <c r="U379" s="367"/>
      <c r="V379" s="367"/>
      <c r="W379" s="367"/>
      <c r="X379" s="367"/>
      <c r="Y379" s="367"/>
      <c r="Z379" s="367"/>
      <c r="AA379" s="367"/>
      <c r="AB379" s="166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</row>
    <row r="380" spans="1:46" ht="12" customHeight="1">
      <c r="A380" s="262"/>
      <c r="B380" s="172"/>
      <c r="C380" s="155"/>
      <c r="D380" s="147"/>
      <c r="E380" s="337"/>
      <c r="F380" s="337"/>
      <c r="G380" s="337"/>
      <c r="H380" s="367"/>
      <c r="I380" s="337"/>
      <c r="J380" s="337"/>
      <c r="K380" s="337"/>
      <c r="L380" s="337"/>
      <c r="M380" s="337"/>
      <c r="N380" s="337"/>
      <c r="O380" s="337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14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</row>
    <row r="381" spans="1:46" ht="12" customHeight="1">
      <c r="A381" s="262"/>
      <c r="B381" s="172"/>
      <c r="C381" s="155"/>
      <c r="D381" s="147"/>
      <c r="E381" s="337"/>
      <c r="F381" s="337"/>
      <c r="G381" s="337"/>
      <c r="H381" s="367"/>
      <c r="I381" s="337"/>
      <c r="J381" s="337"/>
      <c r="K381" s="337"/>
      <c r="L381" s="337"/>
      <c r="M381" s="337"/>
      <c r="N381" s="337"/>
      <c r="O381" s="337"/>
      <c r="P381" s="337"/>
      <c r="Q381" s="337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14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</row>
    <row r="382" spans="1:46" ht="12" customHeight="1">
      <c r="A382" s="262"/>
      <c r="B382" s="118"/>
      <c r="C382" s="155"/>
      <c r="D382" s="166"/>
      <c r="E382" s="367"/>
      <c r="F382" s="367"/>
      <c r="G382" s="367"/>
      <c r="H382" s="367"/>
      <c r="I382" s="367"/>
      <c r="J382" s="367"/>
      <c r="K382" s="367"/>
      <c r="L382" s="367"/>
      <c r="M382" s="367"/>
      <c r="N382" s="367"/>
      <c r="O382" s="367"/>
      <c r="P382" s="367"/>
      <c r="Q382" s="367"/>
      <c r="R382" s="367"/>
      <c r="S382" s="367"/>
      <c r="T382" s="367"/>
      <c r="U382" s="367"/>
      <c r="V382" s="367"/>
      <c r="W382" s="367"/>
      <c r="X382" s="367"/>
      <c r="Y382" s="367"/>
      <c r="Z382" s="367"/>
      <c r="AA382" s="367"/>
      <c r="AB382" s="166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</row>
    <row r="383" spans="1:46" ht="12" customHeight="1">
      <c r="A383" s="262"/>
      <c r="B383" s="172"/>
      <c r="C383" s="155"/>
      <c r="D383" s="147"/>
      <c r="E383" s="337"/>
      <c r="F383" s="337"/>
      <c r="G383" s="337"/>
      <c r="H383" s="337"/>
      <c r="I383" s="337"/>
      <c r="J383" s="337"/>
      <c r="K383" s="337"/>
      <c r="L383" s="337"/>
      <c r="M383" s="337"/>
      <c r="N383" s="337"/>
      <c r="O383" s="337"/>
      <c r="P383" s="337"/>
      <c r="Q383" s="337"/>
      <c r="R383" s="337"/>
      <c r="S383" s="337"/>
      <c r="T383" s="337"/>
      <c r="U383" s="337"/>
      <c r="V383" s="337"/>
      <c r="W383" s="337"/>
      <c r="X383" s="337"/>
      <c r="Y383" s="337"/>
      <c r="Z383" s="337"/>
      <c r="AA383" s="337"/>
      <c r="AB383" s="14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</row>
    <row r="384" spans="1:46" ht="12" customHeight="1">
      <c r="A384" s="262"/>
      <c r="B384" s="170"/>
      <c r="C384" s="155"/>
      <c r="D384" s="166"/>
      <c r="E384" s="367"/>
      <c r="F384" s="367"/>
      <c r="G384" s="367"/>
      <c r="H384" s="367"/>
      <c r="I384" s="367"/>
      <c r="J384" s="367"/>
      <c r="K384" s="367"/>
      <c r="L384" s="367"/>
      <c r="M384" s="367"/>
      <c r="N384" s="367"/>
      <c r="O384" s="367"/>
      <c r="P384" s="367"/>
      <c r="Q384" s="367"/>
      <c r="R384" s="367"/>
      <c r="S384" s="367"/>
      <c r="T384" s="367"/>
      <c r="U384" s="367"/>
      <c r="V384" s="367"/>
      <c r="W384" s="367"/>
      <c r="X384" s="367"/>
      <c r="Y384" s="367"/>
      <c r="Z384" s="367"/>
      <c r="AA384" s="367"/>
      <c r="AB384" s="166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</row>
    <row r="385" spans="1:46" ht="12" customHeight="1">
      <c r="A385" s="262"/>
      <c r="B385" s="172"/>
      <c r="C385" s="155"/>
      <c r="D385" s="147"/>
      <c r="E385" s="337"/>
      <c r="F385" s="337"/>
      <c r="G385" s="337"/>
      <c r="H385" s="337"/>
      <c r="I385" s="337"/>
      <c r="J385" s="337"/>
      <c r="K385" s="337"/>
      <c r="L385" s="337"/>
      <c r="M385" s="337"/>
      <c r="N385" s="337"/>
      <c r="O385" s="337"/>
      <c r="P385" s="337"/>
      <c r="Q385" s="337"/>
      <c r="R385" s="337"/>
      <c r="S385" s="337"/>
      <c r="T385" s="337"/>
      <c r="U385" s="337"/>
      <c r="V385" s="337"/>
      <c r="W385" s="337"/>
      <c r="X385" s="337"/>
      <c r="Y385" s="337"/>
      <c r="Z385" s="337"/>
      <c r="AA385" s="337"/>
      <c r="AB385" s="14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</row>
    <row r="386" spans="1:46" ht="12" customHeight="1">
      <c r="A386" s="262"/>
      <c r="B386" s="170"/>
      <c r="C386" s="155"/>
      <c r="D386" s="166"/>
      <c r="E386" s="367"/>
      <c r="F386" s="367"/>
      <c r="G386" s="337"/>
      <c r="H386" s="367"/>
      <c r="I386" s="367"/>
      <c r="J386" s="367"/>
      <c r="K386" s="367"/>
      <c r="L386" s="367"/>
      <c r="M386" s="337"/>
      <c r="N386" s="337"/>
      <c r="O386" s="367"/>
      <c r="P386" s="337"/>
      <c r="Q386" s="367"/>
      <c r="R386" s="367"/>
      <c r="S386" s="367"/>
      <c r="T386" s="367"/>
      <c r="U386" s="367"/>
      <c r="V386" s="367"/>
      <c r="W386" s="367"/>
      <c r="X386" s="367"/>
      <c r="Y386" s="367"/>
      <c r="Z386" s="367"/>
      <c r="AA386" s="367"/>
      <c r="AB386" s="166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</row>
    <row r="387" spans="1:46" ht="12" customHeight="1">
      <c r="A387" s="262"/>
      <c r="B387" s="374"/>
      <c r="C387" s="155"/>
      <c r="D387" s="271"/>
      <c r="E387" s="367"/>
      <c r="F387" s="367"/>
      <c r="G387" s="367"/>
      <c r="H387" s="367"/>
      <c r="I387" s="367"/>
      <c r="J387" s="367"/>
      <c r="K387" s="367"/>
      <c r="L387" s="367"/>
      <c r="M387" s="367"/>
      <c r="N387" s="367"/>
      <c r="O387" s="367"/>
      <c r="P387" s="367"/>
      <c r="Q387" s="367"/>
      <c r="R387" s="367"/>
      <c r="S387" s="367"/>
      <c r="T387" s="367"/>
      <c r="U387" s="367"/>
      <c r="V387" s="367"/>
      <c r="W387" s="367"/>
      <c r="X387" s="367"/>
      <c r="Y387" s="367"/>
      <c r="Z387" s="367"/>
      <c r="AA387" s="367"/>
      <c r="AB387" s="271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</row>
    <row r="388" spans="1:46" ht="12" customHeight="1">
      <c r="A388" s="262"/>
      <c r="B388" s="155"/>
      <c r="C388" s="144"/>
      <c r="D388" s="147"/>
      <c r="E388" s="367"/>
      <c r="F388" s="337"/>
      <c r="G388" s="337"/>
      <c r="H388" s="337"/>
      <c r="I388" s="337"/>
      <c r="J388" s="337"/>
      <c r="K388" s="337"/>
      <c r="L388" s="337"/>
      <c r="M388" s="337"/>
      <c r="N388" s="337"/>
      <c r="O388" s="337"/>
      <c r="P388" s="337"/>
      <c r="Q388" s="337"/>
      <c r="R388" s="337"/>
      <c r="S388" s="337"/>
      <c r="T388" s="337"/>
      <c r="U388" s="337"/>
      <c r="V388" s="337"/>
      <c r="W388" s="337"/>
      <c r="X388" s="337"/>
      <c r="Y388" s="337"/>
      <c r="Z388" s="337"/>
      <c r="AA388" s="337"/>
      <c r="AB388" s="14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</row>
    <row r="389" spans="1:46" ht="12" customHeight="1">
      <c r="A389" s="262"/>
      <c r="B389" s="155"/>
      <c r="C389" s="155"/>
      <c r="D389" s="14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  <c r="Z389" s="337"/>
      <c r="AA389" s="337"/>
      <c r="AB389" s="14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</row>
    <row r="390" spans="1:46" ht="12" customHeight="1">
      <c r="A390" s="262"/>
      <c r="B390" s="94"/>
      <c r="C390" s="155"/>
      <c r="D390" s="382"/>
      <c r="E390" s="337"/>
      <c r="F390" s="337"/>
      <c r="G390" s="337"/>
      <c r="H390" s="337"/>
      <c r="I390" s="337"/>
      <c r="J390" s="337"/>
      <c r="K390" s="337"/>
      <c r="L390" s="337"/>
      <c r="M390" s="337"/>
      <c r="N390" s="337"/>
      <c r="O390" s="337"/>
      <c r="P390" s="337"/>
      <c r="Q390" s="337"/>
      <c r="R390" s="337"/>
      <c r="S390" s="337"/>
      <c r="T390" s="337"/>
      <c r="U390" s="337"/>
      <c r="V390" s="337"/>
      <c r="W390" s="367"/>
      <c r="X390" s="367"/>
      <c r="Y390" s="367"/>
      <c r="Z390" s="367"/>
      <c r="AA390" s="367"/>
      <c r="AB390" s="382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</row>
    <row r="391" spans="1:46" ht="12" customHeight="1">
      <c r="A391" s="262"/>
      <c r="B391" s="155"/>
      <c r="C391" s="155"/>
      <c r="D391" s="122"/>
      <c r="E391" s="337"/>
      <c r="F391" s="337"/>
      <c r="G391" s="337"/>
      <c r="H391" s="337"/>
      <c r="I391" s="337"/>
      <c r="J391" s="337"/>
      <c r="K391" s="337"/>
      <c r="L391" s="337"/>
      <c r="M391" s="337"/>
      <c r="N391" s="337"/>
      <c r="O391" s="337"/>
      <c r="P391" s="337"/>
      <c r="Q391" s="337"/>
      <c r="R391" s="337"/>
      <c r="S391" s="337"/>
      <c r="T391" s="337"/>
      <c r="U391" s="337"/>
      <c r="V391" s="337"/>
      <c r="W391" s="337"/>
      <c r="X391" s="337"/>
      <c r="Y391" s="337"/>
      <c r="Z391" s="337"/>
      <c r="AA391" s="337"/>
      <c r="AB391" s="122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</row>
    <row r="392" spans="1:46" ht="12" customHeight="1">
      <c r="A392" s="262"/>
      <c r="B392" s="155"/>
      <c r="C392" s="155"/>
      <c r="D392" s="94"/>
      <c r="E392" s="367"/>
      <c r="F392" s="367"/>
      <c r="G392" s="367"/>
      <c r="H392" s="367"/>
      <c r="I392" s="367"/>
      <c r="J392" s="367"/>
      <c r="K392" s="367"/>
      <c r="L392" s="367"/>
      <c r="M392" s="367"/>
      <c r="N392" s="367"/>
      <c r="O392" s="367"/>
      <c r="P392" s="367"/>
      <c r="Q392" s="367"/>
      <c r="R392" s="367"/>
      <c r="S392" s="367"/>
      <c r="T392" s="367"/>
      <c r="U392" s="367"/>
      <c r="V392" s="367"/>
      <c r="W392" s="367"/>
      <c r="X392" s="367"/>
      <c r="Y392" s="367"/>
      <c r="Z392" s="367"/>
      <c r="AA392" s="367"/>
      <c r="AB392" s="94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</row>
    <row r="393" spans="1:46" ht="12" customHeight="1">
      <c r="A393" s="146"/>
      <c r="B393" s="384"/>
      <c r="C393" s="384"/>
      <c r="D393" s="148"/>
      <c r="E393" s="263"/>
      <c r="F393" s="263"/>
      <c r="G393" s="263"/>
      <c r="H393" s="263"/>
      <c r="I393" s="262"/>
      <c r="J393" s="262"/>
      <c r="K393" s="262"/>
      <c r="L393" s="262"/>
      <c r="M393" s="263"/>
      <c r="N393" s="263"/>
      <c r="O393" s="263"/>
      <c r="P393" s="263"/>
      <c r="Q393" s="263"/>
      <c r="R393" s="263"/>
      <c r="S393" s="263"/>
      <c r="T393" s="263"/>
      <c r="U393" s="263"/>
      <c r="V393" s="263"/>
      <c r="W393" s="263"/>
      <c r="X393" s="263"/>
      <c r="Y393" s="263"/>
      <c r="Z393" s="263"/>
      <c r="AA393" s="263"/>
      <c r="AB393" s="122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</row>
    <row r="394" spans="1:46" ht="12" customHeight="1">
      <c r="A394" s="146"/>
      <c r="B394" s="143"/>
      <c r="C394" s="166"/>
      <c r="D394" s="94"/>
      <c r="E394" s="143"/>
      <c r="F394" s="143"/>
      <c r="G394" s="14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262"/>
      <c r="AA394" s="94"/>
      <c r="AB394" s="94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</row>
    <row r="395" spans="1:46" ht="12" customHeight="1">
      <c r="A395" s="146"/>
      <c r="B395" s="151"/>
      <c r="C395" s="117"/>
      <c r="D395" s="9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94"/>
      <c r="AB395" s="94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</row>
    <row r="396" spans="1:46" ht="12" customHeight="1">
      <c r="A396" s="146"/>
      <c r="B396" s="151"/>
      <c r="C396" s="117"/>
      <c r="D396" s="94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  <c r="AA396" s="140"/>
      <c r="AB396" s="94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</row>
    <row r="397" spans="1:46" ht="12" customHeight="1">
      <c r="A397" s="146"/>
      <c r="B397" s="151"/>
      <c r="C397" s="117"/>
      <c r="D397" s="94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94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</row>
    <row r="398" spans="1:46" ht="12" customHeight="1">
      <c r="A398" s="262"/>
      <c r="B398" s="153"/>
      <c r="C398" s="120"/>
      <c r="D398" s="12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  <c r="AA398" s="272"/>
      <c r="AB398" s="122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</row>
    <row r="399" spans="1:46" ht="12" customHeight="1">
      <c r="A399" s="146"/>
      <c r="B399" s="153"/>
      <c r="C399" s="148"/>
      <c r="D399" s="12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  <c r="AA399" s="272"/>
      <c r="AB399" s="122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</row>
    <row r="400" spans="1:46" ht="12" customHeight="1">
      <c r="A400" s="146"/>
      <c r="B400" s="153"/>
      <c r="C400" s="148"/>
      <c r="D400" s="12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  <c r="AA400" s="272"/>
      <c r="AB400" s="122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</row>
    <row r="401" spans="1:46" ht="12" customHeight="1">
      <c r="A401" s="262"/>
      <c r="B401" s="153"/>
      <c r="C401" s="148"/>
      <c r="D401" s="12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  <c r="AA401" s="272"/>
      <c r="AB401" s="122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</row>
    <row r="402" spans="1:45" ht="12" customHeight="1">
      <c r="A402" s="146"/>
      <c r="B402" s="153"/>
      <c r="C402" s="148"/>
      <c r="D402" s="12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  <c r="AA402" s="272"/>
      <c r="AB402" s="122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</row>
    <row r="403" spans="1:45" ht="12" customHeight="1">
      <c r="A403" s="146"/>
      <c r="B403" s="170"/>
      <c r="C403" s="170"/>
      <c r="D403" s="166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  <c r="AA403" s="140"/>
      <c r="AB403" s="94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</row>
    <row r="404" spans="1:45" ht="12" customHeight="1">
      <c r="A404" s="146"/>
      <c r="B404" s="154"/>
      <c r="C404" s="118"/>
      <c r="D404" s="166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  <c r="AA404" s="140"/>
      <c r="AB404" s="94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</row>
    <row r="405" spans="1:45" ht="12" customHeight="1">
      <c r="A405" s="262"/>
      <c r="B405" s="154"/>
      <c r="C405" s="118"/>
      <c r="D405" s="166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  <c r="AA405" s="140"/>
      <c r="AB405" s="94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</row>
    <row r="406" spans="1:45" ht="12" customHeight="1">
      <c r="A406" s="262"/>
      <c r="B406" s="154"/>
      <c r="C406" s="118"/>
      <c r="D406" s="166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94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</row>
    <row r="407" spans="1:45" ht="12" customHeight="1">
      <c r="A407" s="262"/>
      <c r="B407" s="155"/>
      <c r="C407" s="273"/>
      <c r="D407" s="274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  <c r="AA407" s="272"/>
      <c r="AB407" s="122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</row>
    <row r="408" spans="1:45" ht="12" customHeight="1">
      <c r="A408" s="262"/>
      <c r="B408" s="155"/>
      <c r="C408" s="273"/>
      <c r="D408" s="274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  <c r="AA408" s="272"/>
      <c r="AB408" s="122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</row>
    <row r="409" spans="1:45" ht="12" customHeight="1">
      <c r="A409" s="262"/>
      <c r="B409" s="155"/>
      <c r="C409" s="273"/>
      <c r="D409" s="274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  <c r="AA409" s="272"/>
      <c r="AB409" s="122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</row>
    <row r="410" spans="1:45" ht="12" customHeight="1">
      <c r="A410" s="262"/>
      <c r="B410" s="155"/>
      <c r="C410" s="273"/>
      <c r="D410" s="274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  <c r="AA410" s="272"/>
      <c r="AB410" s="122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</row>
    <row r="411" spans="1:45" ht="12" customHeight="1">
      <c r="A411" s="262"/>
      <c r="B411" s="155"/>
      <c r="C411" s="273"/>
      <c r="D411" s="274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  <c r="AA411" s="272"/>
      <c r="AB411" s="122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</row>
    <row r="412" spans="1:45" ht="12" customHeight="1">
      <c r="A412" s="262"/>
      <c r="B412" s="155"/>
      <c r="C412" s="275"/>
      <c r="D412" s="274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  <c r="AA412" s="272"/>
      <c r="AB412" s="122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</row>
    <row r="413" spans="1:45" ht="12" customHeight="1">
      <c r="A413" s="262"/>
      <c r="B413" s="144"/>
      <c r="C413" s="170"/>
      <c r="D413" s="166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94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</row>
    <row r="414" spans="1:45" ht="12" customHeight="1">
      <c r="A414" s="262"/>
      <c r="B414" s="155"/>
      <c r="C414" s="273"/>
      <c r="D414" s="12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  <c r="AA414" s="272"/>
      <c r="AB414" s="122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</row>
    <row r="415" spans="1:45" ht="12" customHeight="1">
      <c r="A415" s="262"/>
      <c r="B415" s="155"/>
      <c r="C415" s="273"/>
      <c r="D415" s="12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  <c r="AA415" s="272"/>
      <c r="AB415" s="122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</row>
    <row r="416" spans="1:45" ht="12" customHeight="1">
      <c r="A416" s="262"/>
      <c r="B416" s="155"/>
      <c r="C416" s="273"/>
      <c r="D416" s="12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  <c r="AA416" s="272"/>
      <c r="AB416" s="122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</row>
    <row r="417" spans="1:45" ht="12" customHeight="1">
      <c r="A417" s="262"/>
      <c r="B417" s="144"/>
      <c r="C417" s="170"/>
      <c r="D417" s="166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94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</row>
    <row r="418" spans="1:45" ht="12" customHeight="1">
      <c r="A418" s="262"/>
      <c r="B418" s="144"/>
      <c r="C418" s="170"/>
      <c r="D418" s="147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94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</row>
    <row r="419" spans="1:45" ht="12" customHeight="1">
      <c r="A419" s="262"/>
      <c r="B419" s="155"/>
      <c r="C419" s="170"/>
      <c r="D419" s="147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  <c r="AA419" s="272"/>
      <c r="AB419" s="122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</row>
    <row r="420" spans="1:45" ht="12" customHeight="1">
      <c r="A420" s="262"/>
      <c r="B420" s="144"/>
      <c r="C420" s="170"/>
      <c r="D420" s="166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94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</row>
    <row r="421" spans="1:45" ht="12" customHeight="1">
      <c r="A421" s="262"/>
      <c r="B421" s="144"/>
      <c r="C421" s="170"/>
      <c r="D421" s="166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94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</row>
    <row r="422" spans="1:45" ht="12" customHeight="1">
      <c r="A422" s="262"/>
      <c r="B422" s="155"/>
      <c r="C422" s="273"/>
      <c r="D422" s="12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  <c r="AA422" s="272"/>
      <c r="AB422" s="122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</row>
    <row r="423" spans="1:45" ht="12" customHeight="1">
      <c r="A423" s="262"/>
      <c r="B423" s="155"/>
      <c r="C423" s="273"/>
      <c r="D423" s="12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  <c r="AA423" s="272"/>
      <c r="AB423" s="122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</row>
    <row r="424" spans="1:45" ht="12" customHeight="1">
      <c r="A424" s="262"/>
      <c r="B424" s="144"/>
      <c r="C424" s="170"/>
      <c r="D424" s="166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94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</row>
    <row r="425" spans="1:45" ht="12" customHeight="1">
      <c r="A425" s="262"/>
      <c r="B425" s="143"/>
      <c r="C425" s="144"/>
      <c r="D425" s="94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94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</row>
    <row r="426" spans="1:45" ht="12" customHeight="1">
      <c r="A426" s="262"/>
      <c r="B426" s="143"/>
      <c r="C426" s="144"/>
      <c r="D426" s="271"/>
      <c r="E426" s="276"/>
      <c r="F426" s="276"/>
      <c r="G426" s="276"/>
      <c r="H426" s="277"/>
      <c r="I426" s="276"/>
      <c r="J426" s="276"/>
      <c r="K426" s="276"/>
      <c r="L426" s="276"/>
      <c r="M426" s="276"/>
      <c r="N426" s="276"/>
      <c r="O426" s="276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  <c r="AA426" s="263"/>
      <c r="AB426" s="122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</row>
    <row r="427" spans="1:45" ht="12" customHeight="1">
      <c r="A427" s="80"/>
      <c r="B427" s="111"/>
      <c r="C427" s="85"/>
      <c r="D427" s="7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101"/>
      <c r="AB427" s="113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</row>
    <row r="428" spans="1:28" ht="12" customHeight="1">
      <c r="A428" s="73"/>
      <c r="B428" s="74"/>
      <c r="C428" s="74"/>
      <c r="D428" s="75"/>
      <c r="E428" s="75"/>
      <c r="F428" s="76"/>
      <c r="G428" s="77"/>
      <c r="H428" s="77"/>
      <c r="I428" s="77"/>
      <c r="J428" s="77"/>
      <c r="K428" s="77"/>
      <c r="L428" s="77"/>
      <c r="M428" s="77"/>
      <c r="N428" s="77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</row>
    <row r="429" spans="1:28" ht="12" customHeight="1">
      <c r="A429" s="73"/>
      <c r="B429" s="74"/>
      <c r="C429" s="74"/>
      <c r="D429" s="75"/>
      <c r="E429" s="75"/>
      <c r="F429" s="76"/>
      <c r="G429" s="77"/>
      <c r="H429" s="77"/>
      <c r="I429" s="77"/>
      <c r="J429" s="77"/>
      <c r="K429" s="77"/>
      <c r="L429" s="77"/>
      <c r="M429" s="77"/>
      <c r="N429" s="77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</row>
    <row r="430" spans="1:28" ht="12" customHeight="1">
      <c r="A430" s="73"/>
      <c r="B430" s="74"/>
      <c r="C430" s="74"/>
      <c r="D430" s="75"/>
      <c r="E430" s="75"/>
      <c r="F430" s="76"/>
      <c r="G430" s="77"/>
      <c r="H430" s="77"/>
      <c r="I430" s="77"/>
      <c r="J430" s="77"/>
      <c r="K430" s="77"/>
      <c r="L430" s="77"/>
      <c r="M430" s="77"/>
      <c r="N430" s="77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</row>
    <row r="431" spans="1:28" ht="12" customHeight="1">
      <c r="A431" s="69"/>
      <c r="B431" s="70"/>
      <c r="C431" s="70"/>
      <c r="D431" s="70"/>
      <c r="E431" s="70"/>
      <c r="F431" s="78"/>
      <c r="G431" s="79"/>
      <c r="H431" s="79"/>
      <c r="I431" s="79"/>
      <c r="J431" s="79"/>
      <c r="K431" s="79"/>
      <c r="L431" s="79"/>
      <c r="M431" s="79"/>
      <c r="N431" s="79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</row>
    <row r="432" spans="1:28" ht="12" customHeight="1">
      <c r="A432" s="80"/>
      <c r="B432" s="70"/>
      <c r="C432" s="70"/>
      <c r="D432" s="70"/>
      <c r="E432" s="70"/>
      <c r="F432" s="71"/>
      <c r="G432" s="79"/>
      <c r="H432" s="79"/>
      <c r="I432" s="79"/>
      <c r="J432" s="79"/>
      <c r="K432" s="79"/>
      <c r="L432" s="79"/>
      <c r="M432" s="79"/>
      <c r="N432" s="79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</row>
    <row r="433" spans="1:28" ht="12" customHeight="1">
      <c r="A433" s="80"/>
      <c r="B433" s="70"/>
      <c r="C433" s="70"/>
      <c r="D433" s="70"/>
      <c r="E433" s="70"/>
      <c r="F433" s="78"/>
      <c r="G433" s="79"/>
      <c r="H433" s="79"/>
      <c r="I433" s="79"/>
      <c r="J433" s="79"/>
      <c r="K433" s="79"/>
      <c r="L433" s="79"/>
      <c r="M433" s="79"/>
      <c r="N433" s="79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</row>
    <row r="434" spans="1:28" ht="12" customHeight="1">
      <c r="A434" s="80"/>
      <c r="B434" s="81"/>
      <c r="C434" s="81"/>
      <c r="D434" s="81"/>
      <c r="E434" s="81"/>
      <c r="F434" s="76"/>
      <c r="G434" s="77"/>
      <c r="H434" s="77"/>
      <c r="I434" s="77"/>
      <c r="J434" s="77"/>
      <c r="K434" s="77"/>
      <c r="L434" s="77"/>
      <c r="M434" s="77"/>
      <c r="N434" s="77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</row>
    <row r="435" spans="1:28" ht="12" customHeight="1">
      <c r="A435" s="80"/>
      <c r="B435" s="75"/>
      <c r="C435" s="75"/>
      <c r="D435" s="75"/>
      <c r="E435" s="75"/>
      <c r="F435" s="76"/>
      <c r="G435" s="77"/>
      <c r="H435" s="77"/>
      <c r="I435" s="77"/>
      <c r="J435" s="77"/>
      <c r="K435" s="77"/>
      <c r="L435" s="77"/>
      <c r="M435" s="77"/>
      <c r="N435" s="77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</row>
    <row r="436" spans="1:28" s="8" customFormat="1" ht="12" customHeight="1">
      <c r="A436" s="69"/>
      <c r="B436" s="70"/>
      <c r="C436" s="70"/>
      <c r="D436" s="70"/>
      <c r="E436" s="70"/>
      <c r="F436" s="78"/>
      <c r="G436" s="79"/>
      <c r="H436" s="79"/>
      <c r="I436" s="79"/>
      <c r="J436" s="79"/>
      <c r="K436" s="79"/>
      <c r="L436" s="79"/>
      <c r="M436" s="79"/>
      <c r="N436" s="79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</row>
    <row r="437" spans="1:28" ht="12" customHeight="1">
      <c r="A437" s="84"/>
      <c r="B437" s="79"/>
      <c r="C437" s="79"/>
      <c r="D437" s="85"/>
      <c r="E437" s="85"/>
      <c r="F437" s="78"/>
      <c r="G437" s="79"/>
      <c r="H437" s="79"/>
      <c r="I437" s="79"/>
      <c r="J437" s="79"/>
      <c r="K437" s="79"/>
      <c r="L437" s="79"/>
      <c r="M437" s="79"/>
      <c r="N437" s="79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</row>
    <row r="438" spans="1:28" ht="12.75">
      <c r="A438" s="84"/>
      <c r="B438" s="75"/>
      <c r="C438" s="75"/>
      <c r="D438" s="75"/>
      <c r="E438" s="75"/>
      <c r="F438" s="76"/>
      <c r="G438" s="86"/>
      <c r="H438" s="86"/>
      <c r="I438" s="86"/>
      <c r="J438" s="86"/>
      <c r="K438" s="86"/>
      <c r="L438" s="86"/>
      <c r="M438" s="86"/>
      <c r="N438" s="86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</row>
    <row r="439" spans="1:28" ht="14.25">
      <c r="A439" s="84"/>
      <c r="B439" s="88"/>
      <c r="C439" s="88"/>
      <c r="D439" s="88"/>
      <c r="E439" s="88"/>
      <c r="F439" s="76"/>
      <c r="G439" s="86"/>
      <c r="H439" s="86"/>
      <c r="I439" s="86"/>
      <c r="J439" s="86"/>
      <c r="K439" s="86"/>
      <c r="L439" s="86"/>
      <c r="M439" s="86"/>
      <c r="N439" s="86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</row>
    <row r="440" spans="1:14" ht="12.75">
      <c r="A440" s="10"/>
      <c r="B440" s="5"/>
      <c r="C440" s="5"/>
      <c r="D440" s="5"/>
      <c r="E440" s="5"/>
      <c r="F440" s="21"/>
      <c r="G440" s="17"/>
      <c r="H440" s="17"/>
      <c r="I440" s="17"/>
      <c r="J440" s="17"/>
      <c r="K440" s="17"/>
      <c r="L440" s="17"/>
      <c r="M440" s="17"/>
      <c r="N440" s="17"/>
    </row>
    <row r="441" spans="1:14" ht="12.75">
      <c r="A441" s="10"/>
      <c r="B441" s="5"/>
      <c r="C441" s="5"/>
      <c r="D441" s="5"/>
      <c r="E441" s="5"/>
      <c r="F441" s="21"/>
      <c r="G441" s="17"/>
      <c r="H441" s="17"/>
      <c r="I441" s="17"/>
      <c r="J441" s="17"/>
      <c r="K441" s="17"/>
      <c r="L441" s="17"/>
      <c r="M441" s="17"/>
      <c r="N441" s="17"/>
    </row>
    <row r="442" spans="1:14" ht="12.75">
      <c r="A442" s="10"/>
      <c r="B442" s="5"/>
      <c r="C442" s="5"/>
      <c r="D442" s="5"/>
      <c r="E442" s="5"/>
      <c r="F442" s="21"/>
      <c r="G442" s="17"/>
      <c r="H442" s="17"/>
      <c r="I442" s="17"/>
      <c r="J442" s="17"/>
      <c r="K442" s="17"/>
      <c r="L442" s="17"/>
      <c r="M442" s="17"/>
      <c r="N442" s="17"/>
    </row>
    <row r="443" spans="1:14" ht="12.75">
      <c r="A443" s="10"/>
      <c r="B443" s="5"/>
      <c r="C443" s="5"/>
      <c r="D443" s="5"/>
      <c r="E443" s="5"/>
      <c r="F443" s="21"/>
      <c r="G443" s="17"/>
      <c r="H443" s="17"/>
      <c r="I443" s="17"/>
      <c r="J443" s="17"/>
      <c r="K443" s="17"/>
      <c r="L443" s="17"/>
      <c r="M443" s="17"/>
      <c r="N443" s="17"/>
    </row>
    <row r="444" spans="1:14" ht="12.75">
      <c r="A444" s="10"/>
      <c r="B444" s="5"/>
      <c r="C444" s="5"/>
      <c r="D444" s="5"/>
      <c r="E444" s="5"/>
      <c r="F444" s="21"/>
      <c r="G444" s="17"/>
      <c r="H444" s="17"/>
      <c r="I444" s="17"/>
      <c r="J444" s="17"/>
      <c r="K444" s="17"/>
      <c r="L444" s="17"/>
      <c r="M444" s="17"/>
      <c r="N444" s="17"/>
    </row>
    <row r="445" spans="1:14" ht="12.75">
      <c r="A445" s="10"/>
      <c r="B445" s="5"/>
      <c r="C445" s="5"/>
      <c r="D445" s="5"/>
      <c r="E445" s="5"/>
      <c r="F445" s="21"/>
      <c r="G445" s="17"/>
      <c r="H445" s="17"/>
      <c r="I445" s="17"/>
      <c r="J445" s="17"/>
      <c r="K445" s="17"/>
      <c r="L445" s="17"/>
      <c r="M445" s="17"/>
      <c r="N445" s="17"/>
    </row>
    <row r="446" spans="1:14" ht="12.75">
      <c r="A446" s="10"/>
      <c r="B446" s="5"/>
      <c r="C446" s="5"/>
      <c r="D446" s="5"/>
      <c r="E446" s="5"/>
      <c r="F446" s="21"/>
      <c r="G446" s="17"/>
      <c r="H446" s="17"/>
      <c r="I446" s="17"/>
      <c r="J446" s="17"/>
      <c r="K446" s="17"/>
      <c r="L446" s="17"/>
      <c r="M446" s="17"/>
      <c r="N446" s="17"/>
    </row>
    <row r="447" spans="1:14" ht="12.75">
      <c r="A447" s="10"/>
      <c r="B447" s="5"/>
      <c r="C447" s="5"/>
      <c r="D447" s="5"/>
      <c r="E447" s="5"/>
      <c r="F447" s="21"/>
      <c r="G447" s="17"/>
      <c r="H447" s="17"/>
      <c r="I447" s="17"/>
      <c r="J447" s="17"/>
      <c r="K447" s="17"/>
      <c r="L447" s="17"/>
      <c r="M447" s="17"/>
      <c r="N447" s="17"/>
    </row>
    <row r="448" spans="1:14" ht="12.75">
      <c r="A448" s="10"/>
      <c r="B448" s="5"/>
      <c r="C448" s="5"/>
      <c r="D448" s="5"/>
      <c r="E448" s="5"/>
      <c r="F448" s="21"/>
      <c r="G448" s="17"/>
      <c r="H448" s="17"/>
      <c r="I448" s="17"/>
      <c r="J448" s="17"/>
      <c r="K448" s="17"/>
      <c r="L448" s="17"/>
      <c r="M448" s="17"/>
      <c r="N448" s="17"/>
    </row>
    <row r="449" spans="1:14" ht="12.75">
      <c r="A449" s="10"/>
      <c r="B449" s="5"/>
      <c r="C449" s="5"/>
      <c r="D449" s="5"/>
      <c r="E449" s="5"/>
      <c r="F449" s="21"/>
      <c r="G449" s="17"/>
      <c r="H449" s="17"/>
      <c r="I449" s="17"/>
      <c r="J449" s="17"/>
      <c r="K449" s="17"/>
      <c r="L449" s="17"/>
      <c r="M449" s="17"/>
      <c r="N449" s="17"/>
    </row>
    <row r="450" spans="1:14" ht="12.75">
      <c r="A450" s="10"/>
      <c r="B450" s="5"/>
      <c r="C450" s="5"/>
      <c r="D450" s="5"/>
      <c r="E450" s="5"/>
      <c r="F450" s="21"/>
      <c r="G450" s="17"/>
      <c r="H450" s="17"/>
      <c r="I450" s="17"/>
      <c r="J450" s="17"/>
      <c r="K450" s="17"/>
      <c r="L450" s="17"/>
      <c r="M450" s="17"/>
      <c r="N450" s="17"/>
    </row>
    <row r="451" spans="1:14" ht="12.75">
      <c r="A451" s="10"/>
      <c r="B451" s="5"/>
      <c r="C451" s="5"/>
      <c r="D451" s="5"/>
      <c r="E451" s="5"/>
      <c r="F451" s="21"/>
      <c r="G451" s="17"/>
      <c r="H451" s="17"/>
      <c r="I451" s="17"/>
      <c r="J451" s="17"/>
      <c r="K451" s="17"/>
      <c r="L451" s="17"/>
      <c r="M451" s="17"/>
      <c r="N451" s="17"/>
    </row>
    <row r="452" spans="1:14" ht="12.75">
      <c r="A452" s="10"/>
      <c r="B452" s="5"/>
      <c r="C452" s="5"/>
      <c r="D452" s="5"/>
      <c r="E452" s="5"/>
      <c r="F452" s="21"/>
      <c r="G452" s="17"/>
      <c r="H452" s="17"/>
      <c r="I452" s="17"/>
      <c r="J452" s="17"/>
      <c r="K452" s="17"/>
      <c r="L452" s="17"/>
      <c r="M452" s="17"/>
      <c r="N452" s="17"/>
    </row>
    <row r="453" spans="1:14" ht="12.75">
      <c r="A453" s="10"/>
      <c r="B453" s="5"/>
      <c r="C453" s="5"/>
      <c r="D453" s="5"/>
      <c r="E453" s="5"/>
      <c r="F453" s="21"/>
      <c r="G453" s="17"/>
      <c r="H453" s="17"/>
      <c r="I453" s="17"/>
      <c r="J453" s="17"/>
      <c r="K453" s="17"/>
      <c r="L453" s="17"/>
      <c r="M453" s="17"/>
      <c r="N453" s="17"/>
    </row>
    <row r="454" spans="1:14" ht="12.75">
      <c r="A454" s="10"/>
      <c r="B454" s="5"/>
      <c r="C454" s="5"/>
      <c r="D454" s="5"/>
      <c r="E454" s="5"/>
      <c r="F454" s="21"/>
      <c r="G454" s="17"/>
      <c r="H454" s="17"/>
      <c r="I454" s="17"/>
      <c r="J454" s="17"/>
      <c r="K454" s="17"/>
      <c r="L454" s="17"/>
      <c r="M454" s="17"/>
      <c r="N454" s="17"/>
    </row>
    <row r="455" spans="1:14" ht="12.75">
      <c r="A455" s="10"/>
      <c r="B455" s="5"/>
      <c r="C455" s="5"/>
      <c r="D455" s="5"/>
      <c r="E455" s="5"/>
      <c r="F455" s="21"/>
      <c r="G455" s="17"/>
      <c r="H455" s="17"/>
      <c r="I455" s="17"/>
      <c r="J455" s="17"/>
      <c r="K455" s="17"/>
      <c r="L455" s="17"/>
      <c r="M455" s="17"/>
      <c r="N455" s="17"/>
    </row>
    <row r="456" spans="1:14" ht="12.75">
      <c r="A456" s="10"/>
      <c r="B456" s="5"/>
      <c r="C456" s="5"/>
      <c r="D456" s="5"/>
      <c r="E456" s="5"/>
      <c r="F456" s="21"/>
      <c r="G456" s="17"/>
      <c r="H456" s="17"/>
      <c r="I456" s="17"/>
      <c r="J456" s="17"/>
      <c r="K456" s="17"/>
      <c r="L456" s="17"/>
      <c r="M456" s="17"/>
      <c r="N456" s="17"/>
    </row>
    <row r="457" spans="1:14" ht="12.75">
      <c r="A457" s="10"/>
      <c r="B457" s="5"/>
      <c r="C457" s="5"/>
      <c r="D457" s="5"/>
      <c r="E457" s="5"/>
      <c r="F457" s="21"/>
      <c r="G457" s="17"/>
      <c r="H457" s="17"/>
      <c r="I457" s="17"/>
      <c r="J457" s="17"/>
      <c r="K457" s="17"/>
      <c r="L457" s="17"/>
      <c r="M457" s="17"/>
      <c r="N457" s="17"/>
    </row>
    <row r="458" spans="1:14" ht="12.75">
      <c r="A458" s="10"/>
      <c r="B458" s="5"/>
      <c r="C458" s="5"/>
      <c r="D458" s="5"/>
      <c r="E458" s="5"/>
      <c r="F458" s="21"/>
      <c r="G458" s="17"/>
      <c r="H458" s="17"/>
      <c r="I458" s="17"/>
      <c r="J458" s="17"/>
      <c r="K458" s="17"/>
      <c r="L458" s="17"/>
      <c r="M458" s="17"/>
      <c r="N458" s="17"/>
    </row>
    <row r="459" spans="1:14" ht="12.75">
      <c r="A459" s="10"/>
      <c r="B459" s="5"/>
      <c r="C459" s="5"/>
      <c r="D459" s="5"/>
      <c r="E459" s="5"/>
      <c r="F459" s="21"/>
      <c r="G459" s="17"/>
      <c r="H459" s="17"/>
      <c r="I459" s="17"/>
      <c r="J459" s="17"/>
      <c r="K459" s="17"/>
      <c r="L459" s="17"/>
      <c r="M459" s="17"/>
      <c r="N459" s="17"/>
    </row>
    <row r="460" spans="1:14" ht="12.75">
      <c r="A460" s="10"/>
      <c r="B460" s="5"/>
      <c r="C460" s="5"/>
      <c r="D460" s="5"/>
      <c r="E460" s="5"/>
      <c r="F460" s="21"/>
      <c r="G460" s="17"/>
      <c r="H460" s="17"/>
      <c r="I460" s="17"/>
      <c r="J460" s="17"/>
      <c r="K460" s="17"/>
      <c r="L460" s="17"/>
      <c r="M460" s="17"/>
      <c r="N460" s="17"/>
    </row>
    <row r="461" spans="1:14" ht="12.75">
      <c r="A461" s="10"/>
      <c r="B461" s="5"/>
      <c r="C461" s="5"/>
      <c r="D461" s="5"/>
      <c r="E461" s="5"/>
      <c r="F461" s="21"/>
      <c r="G461" s="17"/>
      <c r="H461" s="17"/>
      <c r="I461" s="17"/>
      <c r="J461" s="17"/>
      <c r="K461" s="17"/>
      <c r="L461" s="17"/>
      <c r="M461" s="17"/>
      <c r="N461" s="17"/>
    </row>
    <row r="462" spans="1:14" ht="12.75">
      <c r="A462" s="10"/>
      <c r="B462" s="5"/>
      <c r="C462" s="5"/>
      <c r="D462" s="5"/>
      <c r="E462" s="5"/>
      <c r="F462" s="21"/>
      <c r="G462" s="17"/>
      <c r="H462" s="17"/>
      <c r="I462" s="17"/>
      <c r="J462" s="17"/>
      <c r="K462" s="17"/>
      <c r="L462" s="17"/>
      <c r="M462" s="17"/>
      <c r="N462" s="17"/>
    </row>
    <row r="463" spans="1:14" ht="12.75">
      <c r="A463" s="10"/>
      <c r="B463" s="5"/>
      <c r="C463" s="5"/>
      <c r="D463" s="5"/>
      <c r="E463" s="5"/>
      <c r="F463" s="21"/>
      <c r="G463" s="17"/>
      <c r="H463" s="17"/>
      <c r="I463" s="17"/>
      <c r="J463" s="17"/>
      <c r="K463" s="17"/>
      <c r="L463" s="17"/>
      <c r="M463" s="17"/>
      <c r="N463" s="17"/>
    </row>
    <row r="464" spans="1:14" ht="12.75">
      <c r="A464" s="10"/>
      <c r="B464" s="5"/>
      <c r="C464" s="5"/>
      <c r="D464" s="5"/>
      <c r="E464" s="5"/>
      <c r="F464" s="21"/>
      <c r="G464" s="17"/>
      <c r="H464" s="17"/>
      <c r="I464" s="17"/>
      <c r="J464" s="17"/>
      <c r="K464" s="17"/>
      <c r="L464" s="17"/>
      <c r="M464" s="17"/>
      <c r="N464" s="17"/>
    </row>
    <row r="465" spans="1:14" ht="12.75">
      <c r="A465" s="10"/>
      <c r="B465" s="5"/>
      <c r="C465" s="5"/>
      <c r="D465" s="5"/>
      <c r="E465" s="5"/>
      <c r="F465" s="21"/>
      <c r="G465" s="17"/>
      <c r="H465" s="17"/>
      <c r="I465" s="17"/>
      <c r="J465" s="17"/>
      <c r="K465" s="17"/>
      <c r="L465" s="17"/>
      <c r="M465" s="17"/>
      <c r="N465" s="17"/>
    </row>
    <row r="466" spans="1:14" ht="12.75">
      <c r="A466" s="10"/>
      <c r="B466" s="5"/>
      <c r="C466" s="5"/>
      <c r="D466" s="5"/>
      <c r="E466" s="5"/>
      <c r="F466" s="21"/>
      <c r="G466" s="17"/>
      <c r="H466" s="17"/>
      <c r="I466" s="17"/>
      <c r="J466" s="17"/>
      <c r="K466" s="17"/>
      <c r="L466" s="17"/>
      <c r="M466" s="17"/>
      <c r="N466" s="17"/>
    </row>
    <row r="467" spans="1:14" ht="12.75">
      <c r="A467" s="10"/>
      <c r="B467" s="5"/>
      <c r="C467" s="5"/>
      <c r="D467" s="5"/>
      <c r="E467" s="5"/>
      <c r="F467" s="21"/>
      <c r="G467" s="17"/>
      <c r="H467" s="17"/>
      <c r="I467" s="17"/>
      <c r="J467" s="17"/>
      <c r="K467" s="17"/>
      <c r="L467" s="17"/>
      <c r="M467" s="17"/>
      <c r="N467" s="17"/>
    </row>
    <row r="468" spans="1:14" ht="12.75">
      <c r="A468" s="10"/>
      <c r="B468" s="5"/>
      <c r="C468" s="5"/>
      <c r="D468" s="5"/>
      <c r="E468" s="5"/>
      <c r="F468" s="21"/>
      <c r="G468" s="17"/>
      <c r="H468" s="17"/>
      <c r="I468" s="17"/>
      <c r="J468" s="17"/>
      <c r="K468" s="17"/>
      <c r="L468" s="17"/>
      <c r="M468" s="17"/>
      <c r="N468" s="17"/>
    </row>
    <row r="469" spans="1:14" ht="12.75">
      <c r="A469" s="10"/>
      <c r="B469" s="5"/>
      <c r="C469" s="5"/>
      <c r="D469" s="5"/>
      <c r="E469" s="5"/>
      <c r="F469" s="21"/>
      <c r="G469" s="17"/>
      <c r="H469" s="17"/>
      <c r="I469" s="17"/>
      <c r="J469" s="17"/>
      <c r="K469" s="17"/>
      <c r="L469" s="17"/>
      <c r="M469" s="17"/>
      <c r="N469" s="17"/>
    </row>
  </sheetData>
  <mergeCells count="4">
    <mergeCell ref="B335:G335"/>
    <mergeCell ref="B365:G365"/>
    <mergeCell ref="E362:G362"/>
    <mergeCell ref="B332:G332"/>
  </mergeCells>
  <printOptions horizontalCentered="1"/>
  <pageMargins left="0.3937007874015748" right="0" top="0" bottom="0" header="0" footer="0"/>
  <pageSetup fitToWidth="3" horizontalDpi="300" verticalDpi="300" orientation="portrait" paperSize="9" scale="75" r:id="rId1"/>
  <rowBreaks count="1" manualBreakCount="1">
    <brk id="333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GENNADIY</cp:lastModifiedBy>
  <cp:lastPrinted>2009-07-07T06:56:29Z</cp:lastPrinted>
  <dcterms:created xsi:type="dcterms:W3CDTF">2001-11-23T11:26:15Z</dcterms:created>
  <dcterms:modified xsi:type="dcterms:W3CDTF">2009-07-07T11:21:42Z</dcterms:modified>
  <cp:category/>
  <cp:version/>
  <cp:contentType/>
  <cp:contentStatus/>
</cp:coreProperties>
</file>